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FRAN\Aeromodelismo\FAM\2019\F3A\"/>
    </mc:Choice>
  </mc:AlternateContent>
  <bookViews>
    <workbookView xWindow="-20" yWindow="-20" windowWidth="11520" windowHeight="9440" activeTab="4"/>
  </bookViews>
  <sheets>
    <sheet name="Clasificación  liga" sheetId="14" r:id="rId1"/>
    <sheet name="1ª PRUEBA " sheetId="8" r:id="rId2"/>
    <sheet name="2ª PRUEBA" sheetId="15" r:id="rId3"/>
    <sheet name="3ª PRUEBA " sheetId="17" r:id="rId4"/>
    <sheet name="4ª PRUEBA " sheetId="16" r:id="rId5"/>
  </sheets>
  <externalReferences>
    <externalReference r:id="rId6"/>
    <externalReference r:id="rId7"/>
    <externalReference r:id="rId8"/>
  </externalReferences>
  <definedNames>
    <definedName name="_xlnm._FilterDatabase" localSheetId="1" hidden="1">'1ª PRUEBA '!$A$11:$Q$15</definedName>
    <definedName name="_xlnm._FilterDatabase" localSheetId="2" hidden="1">'2ª PRUEBA'!$A$11:$R$15</definedName>
    <definedName name="_xlnm._FilterDatabase" localSheetId="3" hidden="1">'3ª PRUEBA '!$A$11:$Q$15</definedName>
    <definedName name="_xlnm._FilterDatabase" localSheetId="4" hidden="1">'4ª PRUEBA '!$A$11:$Q$15</definedName>
    <definedName name="_xlnm._FilterDatabase" localSheetId="0" hidden="1">'Clasificación  liga'!$A$11:$Y$17</definedName>
    <definedName name="_xlnm.Print_Area" localSheetId="1">'1ª PRUEBA '!$A$3:$K$34</definedName>
    <definedName name="_xlnm.Print_Area" localSheetId="2">'2ª PRUEBA'!$A$3:$L$34</definedName>
    <definedName name="_xlnm.Print_Area" localSheetId="3">'3ª PRUEBA '!$A$3:$K$34</definedName>
    <definedName name="_xlnm.Print_Area" localSheetId="4">'4ª PRUEBA '!$A$3:$K$34</definedName>
  </definedNames>
  <calcPr calcId="162913"/>
</workbook>
</file>

<file path=xl/calcChain.xml><?xml version="1.0" encoding="utf-8"?>
<calcChain xmlns="http://schemas.openxmlformats.org/spreadsheetml/2006/main">
  <c r="S36" i="14" l="1"/>
  <c r="S35" i="14"/>
  <c r="S34" i="14"/>
  <c r="S33" i="14"/>
  <c r="S32" i="14"/>
  <c r="S31" i="14"/>
  <c r="S30" i="14"/>
  <c r="S29" i="14"/>
  <c r="S28" i="14"/>
  <c r="S27" i="14"/>
  <c r="S26" i="14"/>
  <c r="S25" i="14"/>
  <c r="S24" i="14"/>
  <c r="S23" i="14"/>
  <c r="S22" i="14"/>
  <c r="S21" i="14"/>
  <c r="S19" i="14"/>
  <c r="S18" i="14"/>
  <c r="S17" i="14"/>
  <c r="S16" i="14"/>
  <c r="S15" i="14"/>
  <c r="S12" i="14"/>
  <c r="S11" i="14"/>
  <c r="S10" i="14"/>
  <c r="S13" i="14"/>
  <c r="R37" i="14"/>
  <c r="R36" i="14"/>
  <c r="R35" i="14"/>
  <c r="R34" i="14"/>
  <c r="R33" i="14"/>
  <c r="R32" i="14"/>
  <c r="R31" i="14"/>
  <c r="R30" i="14"/>
  <c r="R29" i="14"/>
  <c r="R28" i="14"/>
  <c r="R27" i="14"/>
  <c r="R26" i="14"/>
  <c r="R25" i="14"/>
  <c r="R24" i="14"/>
  <c r="R23" i="14"/>
  <c r="R22" i="14"/>
  <c r="R21" i="14"/>
  <c r="R19" i="14"/>
  <c r="R18" i="14"/>
  <c r="R17" i="14"/>
  <c r="R16" i="14"/>
  <c r="R15" i="14"/>
  <c r="R12" i="14"/>
  <c r="R11" i="14"/>
  <c r="R10" i="14"/>
  <c r="G34" i="17" l="1"/>
  <c r="E34" i="17"/>
  <c r="G33" i="17"/>
  <c r="E33" i="17"/>
  <c r="G32" i="17"/>
  <c r="E32" i="17"/>
  <c r="G31" i="17"/>
  <c r="E31" i="17"/>
  <c r="G30" i="17"/>
  <c r="E30" i="17"/>
  <c r="G29" i="17"/>
  <c r="E29" i="17"/>
  <c r="G28" i="17"/>
  <c r="E28" i="17"/>
  <c r="G27" i="17"/>
  <c r="E27" i="17"/>
  <c r="G26" i="17"/>
  <c r="E26" i="17"/>
  <c r="G25" i="17"/>
  <c r="E25" i="17"/>
  <c r="G24" i="17"/>
  <c r="E24" i="17"/>
  <c r="G23" i="17"/>
  <c r="E23" i="17"/>
  <c r="F23" i="17" s="1"/>
  <c r="G22" i="17"/>
  <c r="E22" i="17"/>
  <c r="G21" i="17"/>
  <c r="H21" i="17" s="1"/>
  <c r="E21" i="17"/>
  <c r="G19" i="17"/>
  <c r="E19" i="17"/>
  <c r="F19" i="17" s="1"/>
  <c r="G18" i="17"/>
  <c r="E18" i="17"/>
  <c r="F16" i="17" s="1"/>
  <c r="G17" i="17"/>
  <c r="H17" i="17" s="1"/>
  <c r="F17" i="17"/>
  <c r="I17" i="17" s="1"/>
  <c r="E17" i="17"/>
  <c r="G16" i="17"/>
  <c r="H18" i="17" s="1"/>
  <c r="E16" i="17"/>
  <c r="G14" i="17"/>
  <c r="E14" i="17"/>
  <c r="F22" i="17" l="1"/>
  <c r="F27" i="17"/>
  <c r="F31" i="17"/>
  <c r="H29" i="17"/>
  <c r="H33" i="17"/>
  <c r="F24" i="17"/>
  <c r="F33" i="17"/>
  <c r="F32" i="17"/>
  <c r="I27" i="17"/>
  <c r="H25" i="17"/>
  <c r="H27" i="17"/>
  <c r="H26" i="17"/>
  <c r="H31" i="17"/>
  <c r="H30" i="17"/>
  <c r="H34" i="17"/>
  <c r="I33" i="17"/>
  <c r="I16" i="17"/>
  <c r="H22" i="17"/>
  <c r="I22" i="17" s="1"/>
  <c r="F28" i="17"/>
  <c r="H19" i="17"/>
  <c r="I19" i="17" s="1"/>
  <c r="H24" i="17"/>
  <c r="F26" i="17"/>
  <c r="H28" i="17"/>
  <c r="F30" i="17"/>
  <c r="H32" i="17"/>
  <c r="F34" i="17"/>
  <c r="I34" i="17" s="1"/>
  <c r="H16" i="17"/>
  <c r="F18" i="17"/>
  <c r="I18" i="17" s="1"/>
  <c r="F21" i="17"/>
  <c r="I21" i="17" s="1"/>
  <c r="H23" i="17"/>
  <c r="I23" i="17" s="1"/>
  <c r="F25" i="17"/>
  <c r="F29" i="17"/>
  <c r="I29" i="17" s="1"/>
  <c r="I26" i="17" l="1"/>
  <c r="I24" i="17"/>
  <c r="I32" i="17"/>
  <c r="I30" i="17"/>
  <c r="I25" i="17"/>
  <c r="I31" i="17"/>
  <c r="I28" i="17"/>
  <c r="G34" i="16" l="1"/>
  <c r="H34" i="16" s="1"/>
  <c r="E34" i="16"/>
  <c r="G33" i="16"/>
  <c r="H33" i="16" s="1"/>
  <c r="E33" i="16"/>
  <c r="G32" i="16"/>
  <c r="E32" i="16"/>
  <c r="F32" i="16" s="1"/>
  <c r="G31" i="16"/>
  <c r="E31" i="16"/>
  <c r="F31" i="16" s="1"/>
  <c r="I31" i="16" s="1"/>
  <c r="G30" i="16"/>
  <c r="H30" i="16" s="1"/>
  <c r="E30" i="16"/>
  <c r="G29" i="16"/>
  <c r="H23" i="16" s="1"/>
  <c r="E29" i="16"/>
  <c r="G28" i="16"/>
  <c r="H31" i="16" s="1"/>
  <c r="E28" i="16"/>
  <c r="F33" i="16" s="1"/>
  <c r="I33" i="16" s="1"/>
  <c r="G27" i="16"/>
  <c r="E27" i="16"/>
  <c r="F27" i="16" s="1"/>
  <c r="I27" i="16" s="1"/>
  <c r="G26" i="16"/>
  <c r="H26" i="16" s="1"/>
  <c r="E26" i="16"/>
  <c r="G25" i="16"/>
  <c r="H25" i="16" s="1"/>
  <c r="E25" i="16"/>
  <c r="G24" i="16"/>
  <c r="H27" i="16" s="1"/>
  <c r="E24" i="16"/>
  <c r="F24" i="16" s="1"/>
  <c r="G23" i="16"/>
  <c r="E23" i="16"/>
  <c r="F21" i="16" s="1"/>
  <c r="G22" i="16"/>
  <c r="H22" i="16" s="1"/>
  <c r="F22" i="16"/>
  <c r="E22" i="16"/>
  <c r="F29" i="16" s="1"/>
  <c r="G21" i="16"/>
  <c r="H24" i="16" s="1"/>
  <c r="E21" i="16"/>
  <c r="G19" i="16"/>
  <c r="E19" i="16"/>
  <c r="F19" i="16" s="1"/>
  <c r="G18" i="16"/>
  <c r="E18" i="16"/>
  <c r="F16" i="16" s="1"/>
  <c r="G17" i="16"/>
  <c r="H17" i="16" s="1"/>
  <c r="F17" i="16"/>
  <c r="I17" i="16" s="1"/>
  <c r="E17" i="16"/>
  <c r="G16" i="16"/>
  <c r="H18" i="16" s="1"/>
  <c r="E16" i="16"/>
  <c r="G14" i="16"/>
  <c r="E14" i="16"/>
  <c r="I22" i="16" l="1"/>
  <c r="I24" i="16"/>
  <c r="H19" i="16"/>
  <c r="I19" i="16" s="1"/>
  <c r="F26" i="16"/>
  <c r="I26" i="16" s="1"/>
  <c r="H28" i="16"/>
  <c r="F30" i="16"/>
  <c r="I30" i="16" s="1"/>
  <c r="H32" i="16"/>
  <c r="I32" i="16" s="1"/>
  <c r="H16" i="16"/>
  <c r="I16" i="16" s="1"/>
  <c r="F18" i="16"/>
  <c r="I18" i="16" s="1"/>
  <c r="H21" i="16"/>
  <c r="I21" i="16" s="1"/>
  <c r="F23" i="16"/>
  <c r="I23" i="16" s="1"/>
  <c r="H29" i="16"/>
  <c r="I29" i="16" s="1"/>
  <c r="F34" i="16"/>
  <c r="I34" i="16" s="1"/>
  <c r="F28" i="16"/>
  <c r="I28" i="16" s="1"/>
  <c r="F25" i="16"/>
  <c r="I25" i="16" s="1"/>
  <c r="H34" i="15" l="1"/>
  <c r="F34" i="15"/>
  <c r="H33" i="15"/>
  <c r="F33" i="15"/>
  <c r="H32" i="15"/>
  <c r="F32" i="15"/>
  <c r="H31" i="15"/>
  <c r="F31" i="15"/>
  <c r="H30" i="15"/>
  <c r="F30" i="15"/>
  <c r="H29" i="15"/>
  <c r="F29" i="15"/>
  <c r="H28" i="15"/>
  <c r="F28" i="15"/>
  <c r="H27" i="15"/>
  <c r="F27" i="15"/>
  <c r="H26" i="15"/>
  <c r="F26" i="15"/>
  <c r="H25" i="15"/>
  <c r="F25" i="15"/>
  <c r="H24" i="15"/>
  <c r="F24" i="15"/>
  <c r="H23" i="15"/>
  <c r="F23" i="15"/>
  <c r="H22" i="15"/>
  <c r="G22" i="15"/>
  <c r="F22" i="15"/>
  <c r="H21" i="15"/>
  <c r="F21" i="15"/>
  <c r="H19" i="15"/>
  <c r="F19" i="15"/>
  <c r="H18" i="15"/>
  <c r="I18" i="15" s="1"/>
  <c r="F18" i="15"/>
  <c r="G18" i="15" s="1"/>
  <c r="H17" i="15"/>
  <c r="F17" i="15"/>
  <c r="H16" i="15"/>
  <c r="G16" i="15"/>
  <c r="F16" i="15"/>
  <c r="H14" i="15"/>
  <c r="F14" i="15"/>
  <c r="G33" i="15" l="1"/>
  <c r="I23" i="15"/>
  <c r="I19" i="15"/>
  <c r="G21" i="15"/>
  <c r="J18" i="15"/>
  <c r="G27" i="15"/>
  <c r="G31" i="15"/>
  <c r="I16" i="15"/>
  <c r="J16" i="15" s="1"/>
  <c r="I25" i="15"/>
  <c r="I29" i="15"/>
  <c r="I33" i="15"/>
  <c r="J33" i="15" s="1"/>
  <c r="G17" i="15"/>
  <c r="I22" i="15"/>
  <c r="J22" i="15" s="1"/>
  <c r="G24" i="15"/>
  <c r="G26" i="15"/>
  <c r="G28" i="15"/>
  <c r="G30" i="15"/>
  <c r="G32" i="15"/>
  <c r="J32" i="15" s="1"/>
  <c r="I17" i="15"/>
  <c r="G19" i="15"/>
  <c r="J19" i="15" s="1"/>
  <c r="I21" i="15"/>
  <c r="G23" i="15"/>
  <c r="J23" i="15" s="1"/>
  <c r="I24" i="15"/>
  <c r="I26" i="15"/>
  <c r="I28" i="15"/>
  <c r="I30" i="15"/>
  <c r="I32" i="15"/>
  <c r="I34" i="15"/>
  <c r="G25" i="15"/>
  <c r="I27" i="15"/>
  <c r="J27" i="15" s="1"/>
  <c r="I31" i="15"/>
  <c r="G34" i="15"/>
  <c r="G29" i="15"/>
  <c r="J29" i="15" s="1"/>
  <c r="J21" i="15" l="1"/>
  <c r="J30" i="15"/>
  <c r="J31" i="15"/>
  <c r="J17" i="15"/>
  <c r="J28" i="15"/>
  <c r="J25" i="15"/>
  <c r="J26" i="15"/>
  <c r="J34" i="15"/>
  <c r="J24" i="15"/>
  <c r="R13" i="14"/>
  <c r="H34" i="8" l="1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I17" i="8"/>
  <c r="H19" i="8"/>
  <c r="H18" i="8"/>
  <c r="H17" i="8"/>
  <c r="H16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21" i="8"/>
  <c r="F17" i="8"/>
  <c r="F18" i="8"/>
  <c r="F19" i="8"/>
  <c r="I19" i="8" s="1"/>
  <c r="F16" i="8"/>
  <c r="I16" i="8" l="1"/>
  <c r="I31" i="8"/>
  <c r="I27" i="8"/>
  <c r="I23" i="8"/>
  <c r="I18" i="8"/>
  <c r="I22" i="8"/>
  <c r="I26" i="8"/>
  <c r="I30" i="8"/>
  <c r="I34" i="8"/>
  <c r="I24" i="8"/>
  <c r="I28" i="8"/>
  <c r="I32" i="8"/>
  <c r="I21" i="8"/>
  <c r="I25" i="8"/>
  <c r="I29" i="8"/>
  <c r="I33" i="8"/>
  <c r="S37" i="14" l="1"/>
</calcChain>
</file>

<file path=xl/sharedStrings.xml><?xml version="1.0" encoding="utf-8"?>
<sst xmlns="http://schemas.openxmlformats.org/spreadsheetml/2006/main" count="421" uniqueCount="132">
  <si>
    <t>LIBELULA</t>
  </si>
  <si>
    <t>BOADILLA</t>
  </si>
  <si>
    <t>Liga</t>
  </si>
  <si>
    <t>Prueba</t>
  </si>
  <si>
    <t>Puntos LIGA</t>
  </si>
  <si>
    <t>Puntuación Prueba</t>
  </si>
  <si>
    <t xml:space="preserve">TOTAL </t>
  </si>
  <si>
    <t>CLUB</t>
  </si>
  <si>
    <t>Nº LICENCIA</t>
  </si>
  <si>
    <t>NOMBRE PILOTO</t>
  </si>
  <si>
    <t>DORSAL LIGA</t>
  </si>
  <si>
    <t>CATEORIA FAI</t>
  </si>
  <si>
    <t>CATEORIA AVANZADA</t>
  </si>
  <si>
    <t>CATEORIA INICIACIÓN</t>
  </si>
  <si>
    <t>N1000</t>
  </si>
  <si>
    <t>ABSOLUTA</t>
  </si>
  <si>
    <t>JUAN DE LA CIERVA</t>
  </si>
  <si>
    <t>1ª P</t>
  </si>
  <si>
    <t>PUNTOS LIGA</t>
  </si>
  <si>
    <t>CLASIFICACIÓN</t>
  </si>
  <si>
    <t>PUNTUACIÓN 
FINAL</t>
  </si>
  <si>
    <t>VALE FAM</t>
  </si>
  <si>
    <t>1ª MANGA</t>
  </si>
  <si>
    <t>2ª MANGA</t>
  </si>
  <si>
    <t>IMPACTO</t>
  </si>
  <si>
    <t>PICA y ZUMBA</t>
  </si>
  <si>
    <t>CATEGORIA FAI</t>
  </si>
  <si>
    <t>ICARO</t>
  </si>
  <si>
    <t>LA RIOJA</t>
  </si>
  <si>
    <t>ROBERTO RUIZ</t>
  </si>
  <si>
    <t>RODRIGO AGUILAR</t>
  </si>
  <si>
    <t>CIRIACO DE LA HORRA</t>
  </si>
  <si>
    <t>JUAN JOSE ENGO</t>
  </si>
  <si>
    <t>DIEGO MARTIN</t>
  </si>
  <si>
    <t>VICTOR APRAIZ</t>
  </si>
  <si>
    <t>FRANCISCO SÁNCHEZ</t>
  </si>
  <si>
    <t>MIGUEL RODRIGUEZ</t>
  </si>
  <si>
    <t>DANIEL GÓMEZ</t>
  </si>
  <si>
    <t>ÁNGEL GÓMEZ</t>
  </si>
  <si>
    <t>TRIFON ARAGONESES</t>
  </si>
  <si>
    <t>ORION</t>
  </si>
  <si>
    <t>MARIO DEL VALLE</t>
  </si>
  <si>
    <t>PEOR PUNTUACION</t>
  </si>
  <si>
    <t>JAVIER BERAZA</t>
  </si>
  <si>
    <t>BENJAMIN MORENO</t>
  </si>
  <si>
    <t>JOSE LÓPEZ</t>
  </si>
  <si>
    <t xml:space="preserve">1ª Prueba
ORION 8 Abril  </t>
  </si>
  <si>
    <t xml:space="preserve">2ª Prueba
IMPACTO 15 Abril  </t>
  </si>
  <si>
    <t xml:space="preserve">3ª Prueba
LIBELULA 22 Abril </t>
  </si>
  <si>
    <t>JUECES NO PILOTOS</t>
  </si>
  <si>
    <t>JOSE LUIS RODRIGUEZ</t>
  </si>
  <si>
    <t>FRANCISCO AGUILAR</t>
  </si>
  <si>
    <t>JESUS MARTIN DEL AMO</t>
  </si>
  <si>
    <t>LIGA FAM F3A 2019</t>
  </si>
  <si>
    <t>FRANCISCO JAVIER ÁLVAREZ LÓPEZ</t>
  </si>
  <si>
    <t>MIGUEL ANGEL FERRANDO SOLDEVILLA</t>
  </si>
  <si>
    <t>ALAS DE LA SIERRA</t>
  </si>
  <si>
    <t>LUIS F. MATEOS MARCHENA</t>
  </si>
  <si>
    <t>JUAN JOSE SAINZ ORTIGOSA</t>
  </si>
  <si>
    <t>IVAN PÉREZ MATEOS</t>
  </si>
  <si>
    <t>E-1202</t>
  </si>
  <si>
    <t>E-1203</t>
  </si>
  <si>
    <t>E-1204</t>
  </si>
  <si>
    <t>E-1205</t>
  </si>
  <si>
    <t>E-1206</t>
  </si>
  <si>
    <t>E-1207</t>
  </si>
  <si>
    <t>E-1208</t>
  </si>
  <si>
    <t>E-1209</t>
  </si>
  <si>
    <t>E-1210</t>
  </si>
  <si>
    <t>E-1211</t>
  </si>
  <si>
    <t>E-1212</t>
  </si>
  <si>
    <t>E-1213</t>
  </si>
  <si>
    <t>E-1214</t>
  </si>
  <si>
    <t>E-1215</t>
  </si>
  <si>
    <t>E-1216</t>
  </si>
  <si>
    <t>E-1243</t>
  </si>
  <si>
    <t>E-1244</t>
  </si>
  <si>
    <t>E-1245</t>
  </si>
  <si>
    <t>E-1246</t>
  </si>
  <si>
    <t>E-1247</t>
  </si>
  <si>
    <t>E-1248</t>
  </si>
  <si>
    <t>E-1249</t>
  </si>
  <si>
    <t>E-1250</t>
  </si>
  <si>
    <t>E-1251</t>
  </si>
  <si>
    <t>E-1252</t>
  </si>
  <si>
    <t>E-1253</t>
  </si>
  <si>
    <t>E-1254</t>
  </si>
  <si>
    <t>E-1255</t>
  </si>
  <si>
    <t>E-1256</t>
  </si>
  <si>
    <t>ERRONEO</t>
  </si>
  <si>
    <t>VALE FAM ERRONEO</t>
  </si>
  <si>
    <t>E-1257</t>
  </si>
  <si>
    <t>E-1258</t>
  </si>
  <si>
    <t>E-1259</t>
  </si>
  <si>
    <t>E-1260</t>
  </si>
  <si>
    <t>E-1261</t>
  </si>
  <si>
    <t>E-1262</t>
  </si>
  <si>
    <t>E-1263</t>
  </si>
  <si>
    <t>E-1264</t>
  </si>
  <si>
    <t>E-1265</t>
  </si>
  <si>
    <t>E-1266</t>
  </si>
  <si>
    <t>E-1267</t>
  </si>
  <si>
    <t>E-1268</t>
  </si>
  <si>
    <t>AGUSTIN REY</t>
  </si>
  <si>
    <t>MIGUEL A. FERRANDO</t>
  </si>
  <si>
    <t>A CORUÑA</t>
  </si>
  <si>
    <t>5ª Prueba 
ORION 22 Septiembre</t>
  </si>
  <si>
    <t>4ª Prueba
LIBELULA 8 Septiembre</t>
  </si>
  <si>
    <t>6ª Prueba 
IMPACTO 13 Octubre</t>
  </si>
  <si>
    <t>E-1269</t>
  </si>
  <si>
    <t>E-1270</t>
  </si>
  <si>
    <t>E-1271</t>
  </si>
  <si>
    <t>E-1272</t>
  </si>
  <si>
    <t>E-1273</t>
  </si>
  <si>
    <t>E-1274</t>
  </si>
  <si>
    <t>E-1275</t>
  </si>
  <si>
    <t>E-1276</t>
  </si>
  <si>
    <t>E-1277</t>
  </si>
  <si>
    <t>E-1278</t>
  </si>
  <si>
    <t>E-1279</t>
  </si>
  <si>
    <t>E-1280</t>
  </si>
  <si>
    <t>E-1281</t>
  </si>
  <si>
    <t>E-1282</t>
  </si>
  <si>
    <t>E-1283</t>
  </si>
  <si>
    <t>E-1284</t>
  </si>
  <si>
    <t>E-1285</t>
  </si>
  <si>
    <t>E-1286</t>
  </si>
  <si>
    <t>E-1287</t>
  </si>
  <si>
    <t>E-1288</t>
  </si>
  <si>
    <t>E-1289</t>
  </si>
  <si>
    <t>E-1290</t>
  </si>
  <si>
    <t>E-1291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</si>
</sst>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8"/>
      <color indexed="8"/>
      <name val="Arial"/>
      <family val="2"/>
    </font>
    <font>
      <sz val="18"/>
      <color indexed="9"/>
      <name val="Arial"/>
      <family val="2"/>
    </font>
    <font>
      <sz val="18"/>
      <color theme="0" tint="-0.499984740745262"/>
      <name val="Arial"/>
      <family val="2"/>
    </font>
    <font>
      <sz val="12"/>
      <color indexed="10"/>
      <name val="Arial"/>
      <family val="2"/>
    </font>
    <font>
      <sz val="18"/>
      <color rgb="FF00B050"/>
      <name val="Arial"/>
      <family val="2"/>
    </font>
    <font>
      <sz val="12"/>
      <name val="Times New Roman"/>
      <family val="1"/>
    </font>
    <font>
      <strike/>
      <sz val="1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168">
    <xf numFmtId="0" fontId="0" fillId="0" borderId="0" xfId="0"/>
    <xf numFmtId="0" fontId="2" fillId="0" borderId="0" xfId="0" applyFont="1"/>
    <xf numFmtId="1" fontId="3" fillId="2" borderId="1" xfId="0" applyNumberFormat="1" applyFont="1" applyFill="1" applyBorder="1"/>
    <xf numFmtId="0" fontId="2" fillId="0" borderId="4" xfId="0" applyFont="1" applyFill="1" applyBorder="1" applyAlignment="1">
      <alignment horizontal="center"/>
    </xf>
    <xf numFmtId="0" fontId="0" fillId="0" borderId="1" xfId="0" applyBorder="1" applyAlignment="1"/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6" fillId="0" borderId="0" xfId="2"/>
    <xf numFmtId="0" fontId="2" fillId="0" borderId="0" xfId="2" applyFont="1"/>
    <xf numFmtId="0" fontId="2" fillId="0" borderId="0" xfId="2" applyFont="1" applyBorder="1" applyAlignment="1"/>
    <xf numFmtId="1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/>
    <xf numFmtId="1" fontId="2" fillId="3" borderId="9" xfId="0" applyNumberFormat="1" applyFont="1" applyFill="1" applyBorder="1" applyAlignment="1">
      <alignment horizontal="center"/>
    </xf>
    <xf numFmtId="1" fontId="3" fillId="2" borderId="8" xfId="0" applyNumberFormat="1" applyFont="1" applyFill="1" applyBorder="1"/>
    <xf numFmtId="0" fontId="7" fillId="0" borderId="3" xfId="0" applyFont="1" applyBorder="1"/>
    <xf numFmtId="0" fontId="7" fillId="0" borderId="9" xfId="0" applyFont="1" applyBorder="1"/>
    <xf numFmtId="1" fontId="2" fillId="3" borderId="12" xfId="0" applyNumberFormat="1" applyFont="1" applyFill="1" applyBorder="1" applyAlignment="1">
      <alignment horizontal="center"/>
    </xf>
    <xf numFmtId="1" fontId="3" fillId="2" borderId="13" xfId="0" applyNumberFormat="1" applyFont="1" applyFill="1" applyBorder="1"/>
    <xf numFmtId="0" fontId="7" fillId="0" borderId="0" xfId="0" applyFont="1" applyBorder="1"/>
    <xf numFmtId="0" fontId="7" fillId="0" borderId="11" xfId="0" applyFont="1" applyBorder="1"/>
    <xf numFmtId="1" fontId="8" fillId="0" borderId="3" xfId="2" applyNumberFormat="1" applyFont="1" applyFill="1" applyBorder="1"/>
    <xf numFmtId="1" fontId="8" fillId="10" borderId="3" xfId="0" applyNumberFormat="1" applyFont="1" applyFill="1" applyBorder="1" applyAlignment="1">
      <alignment horizontal="center"/>
    </xf>
    <xf numFmtId="1" fontId="8" fillId="10" borderId="3" xfId="0" applyNumberFormat="1" applyFont="1" applyFill="1" applyBorder="1"/>
    <xf numFmtId="1" fontId="8" fillId="2" borderId="1" xfId="0" applyNumberFormat="1" applyFont="1" applyFill="1" applyBorder="1"/>
    <xf numFmtId="0" fontId="8" fillId="0" borderId="3" xfId="2" applyFont="1" applyBorder="1"/>
    <xf numFmtId="0" fontId="8" fillId="10" borderId="3" xfId="0" applyFont="1" applyFill="1" applyBorder="1"/>
    <xf numFmtId="0" fontId="8" fillId="2" borderId="1" xfId="0" applyFont="1" applyFill="1" applyBorder="1"/>
    <xf numFmtId="0" fontId="8" fillId="0" borderId="9" xfId="2" applyFont="1" applyBorder="1"/>
    <xf numFmtId="1" fontId="8" fillId="10" borderId="9" xfId="0" applyNumberFormat="1" applyFont="1" applyFill="1" applyBorder="1" applyAlignment="1">
      <alignment horizontal="center"/>
    </xf>
    <xf numFmtId="0" fontId="8" fillId="10" borderId="9" xfId="0" applyFont="1" applyFill="1" applyBorder="1"/>
    <xf numFmtId="0" fontId="8" fillId="2" borderId="8" xfId="0" applyFont="1" applyFill="1" applyBorder="1"/>
    <xf numFmtId="0" fontId="9" fillId="0" borderId="4" xfId="2" applyFont="1" applyFill="1" applyBorder="1" applyAlignment="1" applyProtection="1">
      <alignment horizontal="center" vertical="center"/>
      <protection locked="0"/>
    </xf>
    <xf numFmtId="0" fontId="8" fillId="0" borderId="3" xfId="0" applyFont="1" applyBorder="1"/>
    <xf numFmtId="0" fontId="8" fillId="6" borderId="3" xfId="2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/>
    </xf>
    <xf numFmtId="0" fontId="8" fillId="0" borderId="9" xfId="0" applyFont="1" applyBorder="1"/>
    <xf numFmtId="0" fontId="8" fillId="12" borderId="3" xfId="0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1" fontId="3" fillId="4" borderId="0" xfId="0" applyNumberFormat="1" applyFont="1" applyFill="1" applyBorder="1"/>
    <xf numFmtId="1" fontId="2" fillId="0" borderId="3" xfId="0" applyNumberFormat="1" applyFont="1" applyFill="1" applyBorder="1" applyAlignment="1">
      <alignment horizontal="center"/>
    </xf>
    <xf numFmtId="0" fontId="8" fillId="0" borderId="3" xfId="0" applyFont="1" applyFill="1" applyBorder="1"/>
    <xf numFmtId="1" fontId="2" fillId="0" borderId="12" xfId="0" applyNumberFormat="1" applyFont="1" applyFill="1" applyBorder="1" applyAlignment="1">
      <alignment horizontal="center"/>
    </xf>
    <xf numFmtId="0" fontId="2" fillId="0" borderId="0" xfId="0" applyFont="1" applyFill="1"/>
    <xf numFmtId="0" fontId="8" fillId="0" borderId="0" xfId="0" applyFont="1" applyFill="1" applyBorder="1"/>
    <xf numFmtId="0" fontId="7" fillId="0" borderId="9" xfId="0" applyFont="1" applyFill="1" applyBorder="1"/>
    <xf numFmtId="1" fontId="2" fillId="0" borderId="9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1" fillId="0" borderId="3" xfId="0" applyFont="1" applyBorder="1"/>
    <xf numFmtId="0" fontId="12" fillId="0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13" fillId="0" borderId="3" xfId="0" applyFont="1" applyBorder="1"/>
    <xf numFmtId="0" fontId="14" fillId="0" borderId="0" xfId="0" applyFont="1"/>
    <xf numFmtId="0" fontId="13" fillId="0" borderId="9" xfId="0" applyFont="1" applyBorder="1"/>
    <xf numFmtId="1" fontId="8" fillId="0" borderId="9" xfId="2" applyNumberFormat="1" applyFont="1" applyBorder="1"/>
    <xf numFmtId="0" fontId="8" fillId="0" borderId="10" xfId="0" applyFont="1" applyBorder="1" applyAlignment="1">
      <alignment horizontal="center"/>
    </xf>
    <xf numFmtId="1" fontId="2" fillId="13" borderId="3" xfId="0" applyNumberFormat="1" applyFont="1" applyFill="1" applyBorder="1" applyAlignment="1">
      <alignment horizontal="center"/>
    </xf>
    <xf numFmtId="1" fontId="14" fillId="13" borderId="0" xfId="0" applyNumberFormat="1" applyFont="1" applyFill="1" applyAlignment="1">
      <alignment horizontal="center" vertical="center"/>
    </xf>
    <xf numFmtId="1" fontId="2" fillId="13" borderId="12" xfId="0" applyNumberFormat="1" applyFont="1" applyFill="1" applyBorder="1" applyAlignment="1">
      <alignment horizontal="center"/>
    </xf>
    <xf numFmtId="0" fontId="8" fillId="12" borderId="9" xfId="0" applyFont="1" applyFill="1" applyBorder="1" applyAlignment="1">
      <alignment horizontal="center"/>
    </xf>
    <xf numFmtId="0" fontId="2" fillId="0" borderId="0" xfId="1" applyFont="1"/>
    <xf numFmtId="0" fontId="2" fillId="0" borderId="0" xfId="3" applyFont="1" applyBorder="1" applyAlignment="1"/>
    <xf numFmtId="0" fontId="2" fillId="0" borderId="0" xfId="3" applyFont="1"/>
    <xf numFmtId="0" fontId="1" fillId="0" borderId="0" xfId="3"/>
    <xf numFmtId="0" fontId="1" fillId="0" borderId="0" xfId="1"/>
    <xf numFmtId="0" fontId="8" fillId="6" borderId="3" xfId="3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/>
    </xf>
    <xf numFmtId="0" fontId="9" fillId="0" borderId="4" xfId="3" applyFont="1" applyFill="1" applyBorder="1" applyAlignment="1" applyProtection="1">
      <alignment horizontal="center" vertical="center"/>
      <protection locked="0"/>
    </xf>
    <xf numFmtId="0" fontId="8" fillId="0" borderId="3" xfId="1" applyFont="1" applyBorder="1"/>
    <xf numFmtId="0" fontId="8" fillId="12" borderId="3" xfId="1" applyFont="1" applyFill="1" applyBorder="1" applyAlignment="1">
      <alignment horizontal="center"/>
    </xf>
    <xf numFmtId="1" fontId="8" fillId="0" borderId="3" xfId="3" applyNumberFormat="1" applyFont="1" applyFill="1" applyBorder="1"/>
    <xf numFmtId="1" fontId="8" fillId="10" borderId="3" xfId="1" applyNumberFormat="1" applyFont="1" applyFill="1" applyBorder="1" applyAlignment="1">
      <alignment horizontal="center"/>
    </xf>
    <xf numFmtId="1" fontId="8" fillId="10" borderId="3" xfId="1" applyNumberFormat="1" applyFont="1" applyFill="1" applyBorder="1"/>
    <xf numFmtId="1" fontId="8" fillId="2" borderId="1" xfId="1" applyNumberFormat="1" applyFont="1" applyFill="1" applyBorder="1"/>
    <xf numFmtId="0" fontId="13" fillId="0" borderId="3" xfId="1" applyFont="1" applyBorder="1"/>
    <xf numFmtId="1" fontId="8" fillId="13" borderId="3" xfId="3" applyNumberFormat="1" applyFont="1" applyFill="1" applyBorder="1"/>
    <xf numFmtId="1" fontId="1" fillId="0" borderId="0" xfId="1" applyNumberFormat="1"/>
    <xf numFmtId="1" fontId="8" fillId="0" borderId="0" xfId="1" applyNumberFormat="1" applyFont="1"/>
    <xf numFmtId="0" fontId="8" fillId="0" borderId="0" xfId="1" applyFont="1"/>
    <xf numFmtId="0" fontId="8" fillId="0" borderId="3" xfId="1" applyFont="1" applyFill="1" applyBorder="1" applyAlignment="1">
      <alignment horizontal="center"/>
    </xf>
    <xf numFmtId="0" fontId="8" fillId="0" borderId="3" xfId="3" applyFont="1" applyBorder="1"/>
    <xf numFmtId="0" fontId="8" fillId="10" borderId="3" xfId="1" applyFont="1" applyFill="1" applyBorder="1"/>
    <xf numFmtId="0" fontId="8" fillId="2" borderId="1" xfId="1" applyFont="1" applyFill="1" applyBorder="1"/>
    <xf numFmtId="0" fontId="11" fillId="0" borderId="3" xfId="1" applyFont="1" applyBorder="1"/>
    <xf numFmtId="0" fontId="8" fillId="0" borderId="10" xfId="1" applyFont="1" applyBorder="1" applyAlignment="1">
      <alignment horizontal="center"/>
    </xf>
    <xf numFmtId="0" fontId="13" fillId="0" borderId="9" xfId="1" applyFont="1" applyBorder="1"/>
    <xf numFmtId="0" fontId="8" fillId="0" borderId="9" xfId="1" applyFont="1" applyBorder="1"/>
    <xf numFmtId="0" fontId="8" fillId="12" borderId="9" xfId="1" applyFont="1" applyFill="1" applyBorder="1" applyAlignment="1">
      <alignment horizontal="center"/>
    </xf>
    <xf numFmtId="0" fontId="8" fillId="0" borderId="9" xfId="3" applyFont="1" applyBorder="1"/>
    <xf numFmtId="1" fontId="8" fillId="13" borderId="9" xfId="3" applyNumberFormat="1" applyFont="1" applyFill="1" applyBorder="1"/>
    <xf numFmtId="0" fontId="8" fillId="13" borderId="9" xfId="3" applyFont="1" applyFill="1" applyBorder="1"/>
    <xf numFmtId="1" fontId="8" fillId="10" borderId="9" xfId="1" applyNumberFormat="1" applyFont="1" applyFill="1" applyBorder="1" applyAlignment="1">
      <alignment horizontal="center"/>
    </xf>
    <xf numFmtId="0" fontId="8" fillId="10" borderId="9" xfId="1" applyFont="1" applyFill="1" applyBorder="1"/>
    <xf numFmtId="0" fontId="8" fillId="2" borderId="8" xfId="1" applyFont="1" applyFill="1" applyBorder="1"/>
    <xf numFmtId="0" fontId="15" fillId="12" borderId="3" xfId="0" applyFont="1" applyFill="1" applyBorder="1" applyAlignment="1">
      <alignment horizontal="center"/>
    </xf>
    <xf numFmtId="0" fontId="15" fillId="12" borderId="9" xfId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/>
    </xf>
    <xf numFmtId="0" fontId="0" fillId="11" borderId="3" xfId="0" applyFill="1" applyBorder="1" applyAlignment="1"/>
    <xf numFmtId="0" fontId="2" fillId="11" borderId="2" xfId="0" applyFont="1" applyFill="1" applyBorder="1" applyAlignment="1">
      <alignment horizontal="center"/>
    </xf>
    <xf numFmtId="0" fontId="0" fillId="11" borderId="11" xfId="0" applyFill="1" applyBorder="1" applyAlignment="1"/>
    <xf numFmtId="0" fontId="2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textRotation="90" wrapText="1"/>
    </xf>
    <xf numFmtId="0" fontId="8" fillId="9" borderId="3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10" fillId="5" borderId="4" xfId="1" applyFont="1" applyFill="1" applyBorder="1" applyAlignment="1">
      <alignment horizontal="center" vertical="center"/>
    </xf>
    <xf numFmtId="0" fontId="10" fillId="5" borderId="3" xfId="1" applyFont="1" applyFill="1" applyBorder="1" applyAlignment="1">
      <alignment horizontal="center" vertical="center"/>
    </xf>
    <xf numFmtId="0" fontId="8" fillId="8" borderId="7" xfId="1" applyFont="1" applyFill="1" applyBorder="1" applyAlignment="1">
      <alignment horizontal="center" vertical="center" wrapText="1"/>
    </xf>
    <xf numFmtId="0" fontId="8" fillId="8" borderId="6" xfId="1" applyFont="1" applyFill="1" applyBorder="1" applyAlignment="1">
      <alignment horizontal="center" vertical="center" wrapText="1"/>
    </xf>
    <xf numFmtId="0" fontId="8" fillId="8" borderId="6" xfId="1" applyFont="1" applyFill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8" borderId="4" xfId="1" applyFont="1" applyFill="1" applyBorder="1" applyAlignment="1">
      <alignment horizontal="center" vertical="center"/>
    </xf>
    <xf numFmtId="0" fontId="8" fillId="8" borderId="3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7" borderId="4" xfId="1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10" borderId="3" xfId="1" applyFont="1" applyFill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/>
    </xf>
    <xf numFmtId="0" fontId="8" fillId="10" borderId="3" xfId="1" applyFont="1" applyFill="1" applyBorder="1" applyAlignment="1">
      <alignment horizontal="center" vertical="center" textRotation="90" wrapText="1"/>
    </xf>
    <xf numFmtId="0" fontId="8" fillId="2" borderId="1" xfId="1" applyFont="1" applyFill="1" applyBorder="1" applyAlignment="1">
      <alignment horizontal="center" vertical="center" textRotation="90" wrapText="1"/>
    </xf>
    <xf numFmtId="0" fontId="8" fillId="14" borderId="3" xfId="1" applyFont="1" applyFill="1" applyBorder="1" applyAlignment="1">
      <alignment horizontal="center" vertical="center" wrapText="1"/>
    </xf>
    <xf numFmtId="0" fontId="8" fillId="9" borderId="3" xfId="1" applyFont="1" applyFill="1" applyBorder="1" applyAlignment="1">
      <alignment horizontal="center" vertical="center" wrapText="1"/>
    </xf>
    <xf numFmtId="1" fontId="2" fillId="13" borderId="16" xfId="0" applyNumberFormat="1" applyFont="1" applyFill="1" applyBorder="1" applyAlignment="1">
      <alignment horizontal="center"/>
    </xf>
    <xf numFmtId="0" fontId="8" fillId="4" borderId="9" xfId="1" applyFont="1" applyFill="1" applyBorder="1" applyAlignment="1">
      <alignment horizontal="center"/>
    </xf>
    <xf numFmtId="0" fontId="8" fillId="4" borderId="3" xfId="1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3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ADOS_PRUEBA%20(2)_2019_F3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ADOS_PRUEBA%20(4)_2019_F3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sromero\AppData\Local\Microsoft\Windows\INetCache\Content.Outlook\WZM2UVFU\RESULTADOS_PRUEBA%20(3)_2019_F3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PRUEBA "/>
      <sheetName val="P-19-1"/>
      <sheetName val="P-19-2"/>
      <sheetName val="A-20-1"/>
      <sheetName val="A-20-2"/>
      <sheetName val="C-20-1"/>
      <sheetName val="C-20-2"/>
    </sheetNames>
    <sheetDataSet>
      <sheetData sheetId="0"/>
      <sheetData sheetId="1">
        <row r="22">
          <cell r="C22">
            <v>674.5</v>
          </cell>
          <cell r="G22">
            <v>0</v>
          </cell>
          <cell r="K22">
            <v>0</v>
          </cell>
          <cell r="O22">
            <v>869.5</v>
          </cell>
          <cell r="S22">
            <v>548.5</v>
          </cell>
          <cell r="W22">
            <v>885</v>
          </cell>
          <cell r="AA22">
            <v>741.5</v>
          </cell>
          <cell r="AE22">
            <v>926.5</v>
          </cell>
          <cell r="AI22">
            <v>623</v>
          </cell>
          <cell r="AM22">
            <v>0</v>
          </cell>
          <cell r="AQ22">
            <v>436</v>
          </cell>
          <cell r="AU22">
            <v>0</v>
          </cell>
          <cell r="AY22">
            <v>686</v>
          </cell>
          <cell r="BC22">
            <v>657</v>
          </cell>
        </row>
      </sheetData>
      <sheetData sheetId="2">
        <row r="22">
          <cell r="C22">
            <v>603.5</v>
          </cell>
          <cell r="G22">
            <v>0</v>
          </cell>
          <cell r="K22">
            <v>0</v>
          </cell>
          <cell r="O22">
            <v>898.5</v>
          </cell>
          <cell r="S22">
            <v>529</v>
          </cell>
          <cell r="W22">
            <v>880</v>
          </cell>
          <cell r="AA22">
            <v>637.5</v>
          </cell>
          <cell r="AE22">
            <v>916.9</v>
          </cell>
          <cell r="AI22">
            <v>658</v>
          </cell>
          <cell r="AM22">
            <v>0</v>
          </cell>
          <cell r="AQ22">
            <v>308</v>
          </cell>
          <cell r="AU22">
            <v>0</v>
          </cell>
          <cell r="AY22">
            <v>715.5</v>
          </cell>
          <cell r="BC22">
            <v>571.5</v>
          </cell>
        </row>
      </sheetData>
      <sheetData sheetId="3">
        <row r="22">
          <cell r="C22">
            <v>0</v>
          </cell>
          <cell r="G22">
            <v>0</v>
          </cell>
          <cell r="K22">
            <v>673.5</v>
          </cell>
          <cell r="O22">
            <v>509.5</v>
          </cell>
        </row>
      </sheetData>
      <sheetData sheetId="4">
        <row r="22">
          <cell r="C22">
            <v>0</v>
          </cell>
          <cell r="G22">
            <v>0</v>
          </cell>
          <cell r="K22">
            <v>694</v>
          </cell>
          <cell r="O22">
            <v>571.5</v>
          </cell>
        </row>
      </sheetData>
      <sheetData sheetId="5">
        <row r="22">
          <cell r="C22">
            <v>298</v>
          </cell>
        </row>
      </sheetData>
      <sheetData sheetId="6">
        <row r="22">
          <cell r="C22">
            <v>292.5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PRUEBA "/>
      <sheetName val="P-19-1"/>
      <sheetName val="P-19-2"/>
      <sheetName val="A-20-1"/>
      <sheetName val="A-20-2"/>
      <sheetName val="C-20-1"/>
      <sheetName val="C-20-2"/>
    </sheetNames>
    <sheetDataSet>
      <sheetData sheetId="0"/>
      <sheetData sheetId="1">
        <row r="22">
          <cell r="C22">
            <v>0</v>
          </cell>
          <cell r="G22">
            <v>870.5</v>
          </cell>
          <cell r="K22">
            <v>0</v>
          </cell>
          <cell r="O22">
            <v>0</v>
          </cell>
          <cell r="S22">
            <v>455.5</v>
          </cell>
          <cell r="W22">
            <v>835</v>
          </cell>
          <cell r="AA22">
            <v>0</v>
          </cell>
          <cell r="AE22">
            <v>918.5</v>
          </cell>
          <cell r="AI22">
            <v>560.5</v>
          </cell>
          <cell r="AM22">
            <v>0</v>
          </cell>
          <cell r="AQ22">
            <v>645.4</v>
          </cell>
          <cell r="AU22">
            <v>202.5</v>
          </cell>
          <cell r="AY22">
            <v>0</v>
          </cell>
          <cell r="BC22">
            <v>0</v>
          </cell>
        </row>
      </sheetData>
      <sheetData sheetId="2">
        <row r="22">
          <cell r="C22">
            <v>0</v>
          </cell>
          <cell r="G22">
            <v>889.5</v>
          </cell>
          <cell r="K22">
            <v>0</v>
          </cell>
          <cell r="O22">
            <v>0</v>
          </cell>
          <cell r="S22">
            <v>559</v>
          </cell>
          <cell r="W22">
            <v>854</v>
          </cell>
          <cell r="AA22">
            <v>0</v>
          </cell>
          <cell r="AE22">
            <v>930.5</v>
          </cell>
          <cell r="AI22">
            <v>498.5</v>
          </cell>
          <cell r="AM22">
            <v>0</v>
          </cell>
          <cell r="AQ22">
            <v>633</v>
          </cell>
          <cell r="AU22">
            <v>386</v>
          </cell>
          <cell r="AY22">
            <v>0</v>
          </cell>
          <cell r="BC22">
            <v>0</v>
          </cell>
        </row>
      </sheetData>
      <sheetData sheetId="3">
        <row r="22">
          <cell r="C22">
            <v>0</v>
          </cell>
          <cell r="G22">
            <v>0</v>
          </cell>
          <cell r="K22">
            <v>660.5</v>
          </cell>
          <cell r="O22">
            <v>0</v>
          </cell>
        </row>
      </sheetData>
      <sheetData sheetId="4">
        <row r="22">
          <cell r="C22">
            <v>0</v>
          </cell>
          <cell r="G22">
            <v>0</v>
          </cell>
          <cell r="K22">
            <v>645</v>
          </cell>
          <cell r="O22">
            <v>0</v>
          </cell>
        </row>
      </sheetData>
      <sheetData sheetId="5">
        <row r="22">
          <cell r="C22">
            <v>295.5</v>
          </cell>
        </row>
      </sheetData>
      <sheetData sheetId="6">
        <row r="22">
          <cell r="C22">
            <v>289.5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PRUEBA "/>
      <sheetName val="P-19-1"/>
      <sheetName val="P-19-2"/>
      <sheetName val="A-20-1"/>
      <sheetName val="A-20-2"/>
      <sheetName val="C-20-1"/>
      <sheetName val="C-20-2"/>
    </sheetNames>
    <sheetDataSet>
      <sheetData sheetId="0"/>
      <sheetData sheetId="1">
        <row r="22">
          <cell r="C22">
            <v>0</v>
          </cell>
          <cell r="G22">
            <v>900</v>
          </cell>
          <cell r="K22">
            <v>0</v>
          </cell>
          <cell r="O22">
            <v>912</v>
          </cell>
          <cell r="S22">
            <v>623.5</v>
          </cell>
          <cell r="W22">
            <v>0</v>
          </cell>
          <cell r="AA22">
            <v>0</v>
          </cell>
          <cell r="AE22">
            <v>996</v>
          </cell>
          <cell r="AI22">
            <v>674</v>
          </cell>
          <cell r="AM22">
            <v>744.5</v>
          </cell>
          <cell r="AQ22">
            <v>403</v>
          </cell>
          <cell r="AU22">
            <v>0</v>
          </cell>
          <cell r="AY22">
            <v>718.5</v>
          </cell>
          <cell r="BC22">
            <v>0</v>
          </cell>
        </row>
      </sheetData>
      <sheetData sheetId="2">
        <row r="22">
          <cell r="C22">
            <v>0</v>
          </cell>
          <cell r="G22">
            <v>917.5</v>
          </cell>
          <cell r="K22">
            <v>0</v>
          </cell>
          <cell r="O22">
            <v>901.5</v>
          </cell>
          <cell r="S22">
            <v>638.5</v>
          </cell>
          <cell r="W22">
            <v>0</v>
          </cell>
          <cell r="AA22">
            <v>0</v>
          </cell>
          <cell r="AE22">
            <v>957.5</v>
          </cell>
          <cell r="AI22">
            <v>677.5</v>
          </cell>
          <cell r="AM22">
            <v>722.5</v>
          </cell>
          <cell r="AQ22">
            <v>350.5</v>
          </cell>
          <cell r="AU22">
            <v>0</v>
          </cell>
          <cell r="AY22">
            <v>711.5</v>
          </cell>
          <cell r="BC22">
            <v>0</v>
          </cell>
        </row>
      </sheetData>
      <sheetData sheetId="3">
        <row r="22">
          <cell r="C22">
            <v>0</v>
          </cell>
          <cell r="G22">
            <v>0</v>
          </cell>
          <cell r="K22">
            <v>729</v>
          </cell>
          <cell r="O22">
            <v>611.5</v>
          </cell>
        </row>
      </sheetData>
      <sheetData sheetId="4">
        <row r="22">
          <cell r="C22">
            <v>0</v>
          </cell>
          <cell r="G22">
            <v>0</v>
          </cell>
          <cell r="K22">
            <v>721</v>
          </cell>
          <cell r="O22">
            <v>585</v>
          </cell>
        </row>
      </sheetData>
      <sheetData sheetId="5">
        <row r="22">
          <cell r="C22">
            <v>342.5</v>
          </cell>
        </row>
      </sheetData>
      <sheetData sheetId="6">
        <row r="22">
          <cell r="C22">
            <v>345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opLeftCell="A7" zoomScale="60" zoomScaleNormal="60" workbookViewId="0">
      <pane xSplit="2" topLeftCell="C1" activePane="topRight" state="frozen"/>
      <selection activeCell="A8" sqref="A8"/>
      <selection pane="topRight" activeCell="E18" sqref="E18"/>
    </sheetView>
  </sheetViews>
  <sheetFormatPr baseColWidth="10" defaultRowHeight="15.5" x14ac:dyDescent="0.35"/>
  <cols>
    <col min="1" max="1" width="11" style="1" customWidth="1"/>
    <col min="2" max="2" width="66.81640625" style="1" bestFit="1" customWidth="1"/>
    <col min="3" max="3" width="10.26953125" style="1" customWidth="1"/>
    <col min="4" max="4" width="34" style="1" bestFit="1" customWidth="1"/>
    <col min="5" max="5" width="17.54296875" style="1" bestFit="1" customWidth="1"/>
    <col min="6" max="6" width="11.7265625" style="1" customWidth="1"/>
    <col min="7" max="7" width="9.1796875" style="1" customWidth="1"/>
    <col min="8" max="8" width="11" customWidth="1"/>
    <col min="9" max="9" width="9.453125" customWidth="1"/>
    <col min="10" max="10" width="13.1796875" customWidth="1"/>
    <col min="11" max="11" width="10.453125" customWidth="1"/>
    <col min="12" max="12" width="13.1796875" customWidth="1"/>
    <col min="13" max="13" width="13.08984375" customWidth="1"/>
    <col min="14" max="14" width="13.1796875" customWidth="1"/>
    <col min="15" max="15" width="10.453125" customWidth="1"/>
    <col min="16" max="16" width="13.1796875" customWidth="1"/>
    <col min="17" max="18" width="10.453125" customWidth="1"/>
    <col min="20" max="20" width="12" bestFit="1" customWidth="1"/>
  </cols>
  <sheetData>
    <row r="1" spans="1:19" ht="16" thickBot="1" x14ac:dyDescent="0.4">
      <c r="B1" s="8"/>
      <c r="C1" s="8"/>
      <c r="D1" s="9"/>
      <c r="F1" s="8"/>
    </row>
    <row r="2" spans="1:19" ht="13" thickTop="1" x14ac:dyDescent="0.25">
      <c r="A2" s="118" t="s">
        <v>53</v>
      </c>
      <c r="B2" s="119"/>
      <c r="C2" s="119"/>
      <c r="D2" s="119"/>
      <c r="E2" s="119"/>
      <c r="F2" s="119"/>
      <c r="G2" s="119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1"/>
    </row>
    <row r="3" spans="1:19" ht="15.75" customHeight="1" x14ac:dyDescent="0.25">
      <c r="A3" s="122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4"/>
    </row>
    <row r="4" spans="1:19" ht="75.75" customHeight="1" x14ac:dyDescent="0.25">
      <c r="A4" s="125" t="s">
        <v>10</v>
      </c>
      <c r="B4" s="127" t="s">
        <v>9</v>
      </c>
      <c r="C4" s="127" t="s">
        <v>8</v>
      </c>
      <c r="D4" s="127" t="s">
        <v>7</v>
      </c>
      <c r="E4" s="56"/>
      <c r="F4" s="106" t="s">
        <v>46</v>
      </c>
      <c r="G4" s="106"/>
      <c r="H4" s="106" t="s">
        <v>47</v>
      </c>
      <c r="I4" s="106"/>
      <c r="J4" s="106" t="s">
        <v>48</v>
      </c>
      <c r="K4" s="106"/>
      <c r="L4" s="106" t="s">
        <v>107</v>
      </c>
      <c r="M4" s="106"/>
      <c r="N4" s="106" t="s">
        <v>106</v>
      </c>
      <c r="O4" s="106"/>
      <c r="P4" s="106" t="s">
        <v>108</v>
      </c>
      <c r="Q4" s="106"/>
      <c r="R4" s="114" t="s">
        <v>42</v>
      </c>
      <c r="S4" s="116" t="s">
        <v>6</v>
      </c>
    </row>
    <row r="5" spans="1:19" ht="30" customHeight="1" x14ac:dyDescent="0.25">
      <c r="A5" s="126"/>
      <c r="B5" s="128"/>
      <c r="C5" s="128"/>
      <c r="D5" s="128"/>
      <c r="E5" s="117" t="s">
        <v>21</v>
      </c>
      <c r="F5" s="106" t="s">
        <v>5</v>
      </c>
      <c r="G5" s="106" t="s">
        <v>4</v>
      </c>
      <c r="H5" s="106" t="s">
        <v>5</v>
      </c>
      <c r="I5" s="106" t="s">
        <v>4</v>
      </c>
      <c r="J5" s="106" t="s">
        <v>5</v>
      </c>
      <c r="K5" s="106" t="s">
        <v>4</v>
      </c>
      <c r="L5" s="106" t="s">
        <v>5</v>
      </c>
      <c r="M5" s="106" t="s">
        <v>4</v>
      </c>
      <c r="N5" s="106" t="s">
        <v>5</v>
      </c>
      <c r="O5" s="106" t="s">
        <v>4</v>
      </c>
      <c r="P5" s="106" t="s">
        <v>5</v>
      </c>
      <c r="Q5" s="106" t="s">
        <v>4</v>
      </c>
      <c r="R5" s="114"/>
      <c r="S5" s="116"/>
    </row>
    <row r="6" spans="1:19" ht="30" customHeight="1" x14ac:dyDescent="0.25">
      <c r="A6" s="126"/>
      <c r="B6" s="128"/>
      <c r="C6" s="128"/>
      <c r="D6" s="128"/>
      <c r="E6" s="117"/>
      <c r="F6" s="55" t="s">
        <v>3</v>
      </c>
      <c r="G6" s="55" t="s">
        <v>2</v>
      </c>
      <c r="H6" s="55" t="s">
        <v>3</v>
      </c>
      <c r="I6" s="55" t="s">
        <v>2</v>
      </c>
      <c r="J6" s="106" t="s">
        <v>3</v>
      </c>
      <c r="K6" s="106" t="s">
        <v>2</v>
      </c>
      <c r="L6" s="106" t="s">
        <v>3</v>
      </c>
      <c r="M6" s="106" t="s">
        <v>2</v>
      </c>
      <c r="N6" s="106" t="s">
        <v>3</v>
      </c>
      <c r="O6" s="106" t="s">
        <v>2</v>
      </c>
      <c r="P6" s="106" t="s">
        <v>3</v>
      </c>
      <c r="Q6" s="106" t="s">
        <v>2</v>
      </c>
      <c r="R6" s="115"/>
      <c r="S6" s="116"/>
    </row>
    <row r="7" spans="1:19" x14ac:dyDescent="0.25">
      <c r="A7" s="107" t="s">
        <v>17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9"/>
    </row>
    <row r="8" spans="1:19" ht="22.15" customHeight="1" x14ac:dyDescent="0.45">
      <c r="A8" s="3"/>
      <c r="B8" s="7"/>
      <c r="C8" s="6"/>
      <c r="D8" s="5"/>
      <c r="E8" s="38"/>
      <c r="F8" s="110"/>
      <c r="G8" s="111"/>
      <c r="H8" s="110"/>
      <c r="I8" s="111"/>
      <c r="J8" s="110"/>
      <c r="K8" s="111"/>
      <c r="L8" s="112"/>
      <c r="M8" s="113"/>
      <c r="N8" s="110"/>
      <c r="O8" s="111"/>
      <c r="P8" s="110"/>
      <c r="Q8" s="111"/>
      <c r="R8" s="14"/>
      <c r="S8" s="4"/>
    </row>
    <row r="9" spans="1:19" ht="22.15" customHeight="1" x14ac:dyDescent="0.25">
      <c r="A9" s="103" t="s">
        <v>13</v>
      </c>
      <c r="B9" s="104"/>
      <c r="C9" s="104"/>
      <c r="D9" s="105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102"/>
      <c r="Q9" s="102"/>
      <c r="R9" s="53"/>
      <c r="S9" s="54"/>
    </row>
    <row r="10" spans="1:19" ht="22.15" customHeight="1" x14ac:dyDescent="0.45">
      <c r="A10" s="35"/>
      <c r="B10" s="57" t="s">
        <v>31</v>
      </c>
      <c r="C10" s="35"/>
      <c r="D10" s="35" t="s">
        <v>0</v>
      </c>
      <c r="E10" s="52"/>
      <c r="F10" s="43">
        <v>0</v>
      </c>
      <c r="G10" s="43">
        <v>0</v>
      </c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13">
        <f t="shared" ref="R10:R13" si="0">MIN(G10,I10,K10,M10,O10)</f>
        <v>0</v>
      </c>
      <c r="S10" s="2">
        <f t="shared" ref="S10:S13" si="1">G10+I10+K10+M10+O10+Q10-MIN(G10,I10,K10,M10,O10,Q10)</f>
        <v>0</v>
      </c>
    </row>
    <row r="11" spans="1:19" ht="22.15" customHeight="1" x14ac:dyDescent="0.45">
      <c r="A11" s="35"/>
      <c r="B11" s="57" t="s">
        <v>52</v>
      </c>
      <c r="C11" s="17">
        <v>3482</v>
      </c>
      <c r="D11" s="35" t="s">
        <v>16</v>
      </c>
      <c r="E11" s="44"/>
      <c r="F11" s="43">
        <v>0</v>
      </c>
      <c r="G11" s="43">
        <v>0</v>
      </c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13">
        <f t="shared" si="0"/>
        <v>0</v>
      </c>
      <c r="S11" s="2">
        <f t="shared" si="1"/>
        <v>0</v>
      </c>
    </row>
    <row r="12" spans="1:19" ht="22.15" customHeight="1" x14ac:dyDescent="0.45">
      <c r="B12" s="57" t="s">
        <v>51</v>
      </c>
      <c r="C12" s="35">
        <v>2535</v>
      </c>
      <c r="D12" s="35" t="s">
        <v>0</v>
      </c>
      <c r="E12" s="44"/>
      <c r="F12" s="43">
        <v>0</v>
      </c>
      <c r="G12" s="43">
        <v>0</v>
      </c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13">
        <f t="shared" si="0"/>
        <v>0</v>
      </c>
      <c r="S12" s="2">
        <f t="shared" si="1"/>
        <v>0</v>
      </c>
    </row>
    <row r="13" spans="1:19" ht="22.15" customHeight="1" x14ac:dyDescent="0.45">
      <c r="B13" s="57" t="s">
        <v>59</v>
      </c>
      <c r="C13" s="35">
        <v>6137</v>
      </c>
      <c r="D13" s="35" t="s">
        <v>16</v>
      </c>
      <c r="E13" s="44"/>
      <c r="F13" s="43">
        <v>0</v>
      </c>
      <c r="G13" s="43">
        <v>0</v>
      </c>
      <c r="H13" s="62">
        <v>1000</v>
      </c>
      <c r="I13" s="62">
        <v>25</v>
      </c>
      <c r="J13" s="62">
        <v>1000</v>
      </c>
      <c r="K13" s="62">
        <v>25</v>
      </c>
      <c r="L13" s="62">
        <v>1000</v>
      </c>
      <c r="M13" s="62">
        <v>25</v>
      </c>
      <c r="N13" s="43">
        <v>0</v>
      </c>
      <c r="O13" s="43">
        <v>0</v>
      </c>
      <c r="P13" s="43">
        <v>0</v>
      </c>
      <c r="Q13" s="43">
        <v>0</v>
      </c>
      <c r="R13" s="13">
        <f>MIN(G13,I13,K13,M13,O13)</f>
        <v>0</v>
      </c>
      <c r="S13" s="2">
        <f>G13+I13+K13+M13+O13+Q13-MIN(G13,I13,K13,M13,O13,Q13)</f>
        <v>75</v>
      </c>
    </row>
    <row r="14" spans="1:19" ht="22.15" customHeight="1" x14ac:dyDescent="0.25">
      <c r="A14" s="103" t="s">
        <v>12</v>
      </c>
      <c r="B14" s="104"/>
      <c r="C14" s="104"/>
      <c r="D14" s="105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102"/>
      <c r="Q14" s="102"/>
      <c r="R14" s="53"/>
      <c r="S14" s="54"/>
    </row>
    <row r="15" spans="1:19" ht="22.15" customHeight="1" x14ac:dyDescent="0.45">
      <c r="A15" s="35">
        <v>1</v>
      </c>
      <c r="B15" s="57" t="s">
        <v>45</v>
      </c>
      <c r="C15" s="35">
        <v>2292</v>
      </c>
      <c r="D15" s="35" t="s">
        <v>27</v>
      </c>
      <c r="E15" s="44"/>
      <c r="F15" s="62">
        <v>994.98926270579818</v>
      </c>
      <c r="G15" s="62">
        <v>23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13">
        <f t="shared" ref="R15:R19" si="2">MIN(G15,I15,K15,M15,O15)</f>
        <v>0</v>
      </c>
      <c r="S15" s="2">
        <f t="shared" ref="S15:S19" si="3">G15+I15+K15+M15+O15+Q15-MIN(G15,I15,K15,M15,O15,Q15)</f>
        <v>23</v>
      </c>
    </row>
    <row r="16" spans="1:19" ht="22.15" customHeight="1" x14ac:dyDescent="0.45">
      <c r="A16" s="35">
        <v>2</v>
      </c>
      <c r="B16" s="57" t="s">
        <v>32</v>
      </c>
      <c r="C16" s="35">
        <v>2443</v>
      </c>
      <c r="D16" s="35" t="s">
        <v>0</v>
      </c>
      <c r="E16" s="6"/>
      <c r="F16" s="63">
        <v>926.98639942734428</v>
      </c>
      <c r="G16" s="62">
        <v>20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13">
        <f t="shared" si="2"/>
        <v>0</v>
      </c>
      <c r="S16" s="2">
        <f t="shared" si="3"/>
        <v>20</v>
      </c>
    </row>
    <row r="17" spans="1:22" ht="22.15" customHeight="1" x14ac:dyDescent="0.45">
      <c r="A17" s="35">
        <v>3</v>
      </c>
      <c r="B17" s="57" t="s">
        <v>57</v>
      </c>
      <c r="C17" s="35">
        <v>1891</v>
      </c>
      <c r="D17" s="35" t="s">
        <v>16</v>
      </c>
      <c r="E17" s="52"/>
      <c r="F17" s="63">
        <v>1000</v>
      </c>
      <c r="G17" s="62">
        <v>25</v>
      </c>
      <c r="H17" s="62">
        <v>1000</v>
      </c>
      <c r="I17" s="62">
        <v>25</v>
      </c>
      <c r="J17" s="62">
        <v>1000</v>
      </c>
      <c r="K17" s="62">
        <v>25</v>
      </c>
      <c r="L17" s="62">
        <v>1000</v>
      </c>
      <c r="M17" s="62">
        <v>25</v>
      </c>
      <c r="N17" s="43">
        <v>0</v>
      </c>
      <c r="O17" s="43">
        <v>0</v>
      </c>
      <c r="P17" s="43">
        <v>0</v>
      </c>
      <c r="Q17" s="43">
        <v>0</v>
      </c>
      <c r="R17" s="13">
        <f t="shared" si="2"/>
        <v>0</v>
      </c>
      <c r="S17" s="2">
        <f t="shared" si="3"/>
        <v>100</v>
      </c>
    </row>
    <row r="18" spans="1:22" ht="22.15" customHeight="1" x14ac:dyDescent="0.45">
      <c r="A18" s="35">
        <v>4</v>
      </c>
      <c r="B18" s="57" t="s">
        <v>55</v>
      </c>
      <c r="C18" s="35">
        <v>1323</v>
      </c>
      <c r="D18" s="35" t="s">
        <v>56</v>
      </c>
      <c r="E18" s="44"/>
      <c r="F18" s="63">
        <v>919.55719557195573</v>
      </c>
      <c r="G18" s="62">
        <v>19</v>
      </c>
      <c r="H18" s="62">
        <v>823.48703170028818</v>
      </c>
      <c r="I18" s="62">
        <v>23</v>
      </c>
      <c r="J18" s="62">
        <v>838.82030178326477</v>
      </c>
      <c r="K18" s="62">
        <v>23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13">
        <f t="shared" si="2"/>
        <v>0</v>
      </c>
      <c r="S18" s="2">
        <f t="shared" si="3"/>
        <v>65</v>
      </c>
    </row>
    <row r="19" spans="1:22" ht="22.15" customHeight="1" x14ac:dyDescent="0.45">
      <c r="A19" s="22"/>
      <c r="B19" s="17"/>
      <c r="C19" s="17"/>
      <c r="D19" s="17"/>
      <c r="E19" s="44"/>
      <c r="F19" s="58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13">
        <f t="shared" si="2"/>
        <v>0</v>
      </c>
      <c r="S19" s="2">
        <f t="shared" si="3"/>
        <v>0</v>
      </c>
    </row>
    <row r="20" spans="1:22" ht="22.15" customHeight="1" x14ac:dyDescent="0.25">
      <c r="A20" s="103" t="s">
        <v>26</v>
      </c>
      <c r="B20" s="104"/>
      <c r="C20" s="104"/>
      <c r="D20" s="105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102"/>
      <c r="Q20" s="102"/>
      <c r="R20" s="53"/>
      <c r="S20" s="54"/>
    </row>
    <row r="21" spans="1:22" ht="22.15" customHeight="1" x14ac:dyDescent="0.45">
      <c r="A21" s="35">
        <v>5</v>
      </c>
      <c r="B21" s="57" t="s">
        <v>33</v>
      </c>
      <c r="C21" s="35">
        <v>2427</v>
      </c>
      <c r="D21" s="35" t="s">
        <v>24</v>
      </c>
      <c r="E21" s="52"/>
      <c r="F21" s="62">
        <v>689.93074054342037</v>
      </c>
      <c r="G21" s="62">
        <v>15</v>
      </c>
      <c r="H21" s="62">
        <v>728.00863464651911</v>
      </c>
      <c r="I21" s="62">
        <v>17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13">
        <f t="shared" ref="R21:R37" si="4">MIN(G21,I21,K21,M21,O21)</f>
        <v>0</v>
      </c>
      <c r="S21" s="2">
        <f t="shared" ref="S21:S36" si="5">G21+I21+K21+M21+O21+Q21-MIN(G21,I21,K21,M21,O21,Q21)</f>
        <v>32</v>
      </c>
    </row>
    <row r="22" spans="1:22" ht="22.15" customHeight="1" x14ac:dyDescent="0.45">
      <c r="A22" s="35">
        <v>6</v>
      </c>
      <c r="B22" s="57" t="s">
        <v>30</v>
      </c>
      <c r="C22" s="35">
        <v>4167</v>
      </c>
      <c r="D22" s="35" t="s">
        <v>0</v>
      </c>
      <c r="E22" s="6"/>
      <c r="F22" s="62">
        <v>962.60683760683764</v>
      </c>
      <c r="G22" s="62">
        <v>23</v>
      </c>
      <c r="H22" s="43">
        <v>0</v>
      </c>
      <c r="I22" s="43">
        <v>0</v>
      </c>
      <c r="J22" s="62">
        <v>958.22454308093995</v>
      </c>
      <c r="K22" s="62">
        <v>23</v>
      </c>
      <c r="L22" s="62">
        <v>955.9376679204729</v>
      </c>
      <c r="M22" s="62">
        <v>23</v>
      </c>
      <c r="N22" s="43">
        <v>0</v>
      </c>
      <c r="O22" s="43">
        <v>0</v>
      </c>
      <c r="P22" s="43">
        <v>0</v>
      </c>
      <c r="Q22" s="43">
        <v>0</v>
      </c>
      <c r="R22" s="13">
        <f t="shared" si="4"/>
        <v>0</v>
      </c>
      <c r="S22" s="20">
        <f t="shared" si="5"/>
        <v>69</v>
      </c>
    </row>
    <row r="23" spans="1:22" ht="22.15" customHeight="1" x14ac:dyDescent="0.45">
      <c r="A23" s="35">
        <v>7</v>
      </c>
      <c r="B23" s="57" t="s">
        <v>37</v>
      </c>
      <c r="C23" s="35"/>
      <c r="D23" s="35" t="s">
        <v>1</v>
      </c>
      <c r="E23" s="44"/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13">
        <f t="shared" si="4"/>
        <v>0</v>
      </c>
      <c r="S23" s="2">
        <f t="shared" si="5"/>
        <v>0</v>
      </c>
      <c r="V23" s="52"/>
    </row>
    <row r="24" spans="1:22" ht="22.15" customHeight="1" x14ac:dyDescent="0.45">
      <c r="A24" s="35">
        <v>8</v>
      </c>
      <c r="B24" s="57" t="s">
        <v>36</v>
      </c>
      <c r="C24" s="35"/>
      <c r="D24" s="35" t="s">
        <v>0</v>
      </c>
      <c r="E24" s="52"/>
      <c r="F24" s="62">
        <v>949.38732019179542</v>
      </c>
      <c r="G24" s="62">
        <v>20</v>
      </c>
      <c r="H24" s="62">
        <v>979.93238084851134</v>
      </c>
      <c r="I24" s="62">
        <v>23</v>
      </c>
      <c r="J24" s="62">
        <v>941.51436031331593</v>
      </c>
      <c r="K24" s="62">
        <v>20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13">
        <f t="shared" si="4"/>
        <v>0</v>
      </c>
      <c r="S24" s="2">
        <f t="shared" si="5"/>
        <v>63</v>
      </c>
    </row>
    <row r="25" spans="1:22" ht="22.15" customHeight="1" x14ac:dyDescent="0.45">
      <c r="A25" s="35">
        <v>9</v>
      </c>
      <c r="B25" s="57" t="s">
        <v>38</v>
      </c>
      <c r="C25" s="35"/>
      <c r="D25" s="35" t="s">
        <v>1</v>
      </c>
      <c r="E25" s="44"/>
      <c r="F25" s="62">
        <v>574.8534896110815</v>
      </c>
      <c r="G25" s="62">
        <v>14</v>
      </c>
      <c r="H25" s="62">
        <v>592.01295196977878</v>
      </c>
      <c r="I25" s="62">
        <v>14</v>
      </c>
      <c r="J25" s="62">
        <v>666.84073107049608</v>
      </c>
      <c r="K25" s="62">
        <v>16</v>
      </c>
      <c r="L25" s="62">
        <v>600.75228371843093</v>
      </c>
      <c r="M25" s="62">
        <v>17</v>
      </c>
      <c r="N25" s="43">
        <v>0</v>
      </c>
      <c r="O25" s="43">
        <v>0</v>
      </c>
      <c r="P25" s="43">
        <v>0</v>
      </c>
      <c r="Q25" s="43">
        <v>0</v>
      </c>
      <c r="R25" s="13">
        <f t="shared" si="4"/>
        <v>0</v>
      </c>
      <c r="S25" s="2">
        <f t="shared" si="5"/>
        <v>61</v>
      </c>
    </row>
    <row r="26" spans="1:22" ht="22.15" customHeight="1" x14ac:dyDescent="0.45">
      <c r="A26" s="35">
        <v>10</v>
      </c>
      <c r="B26" s="57" t="s">
        <v>35</v>
      </c>
      <c r="C26" s="35">
        <v>2453</v>
      </c>
      <c r="D26" s="35" t="s">
        <v>0</v>
      </c>
      <c r="E26" s="52"/>
      <c r="F26" s="62">
        <v>932.33883857218962</v>
      </c>
      <c r="G26" s="62">
        <v>19</v>
      </c>
      <c r="H26" s="62">
        <v>959.75569854946013</v>
      </c>
      <c r="I26" s="62">
        <v>20</v>
      </c>
      <c r="J26" s="43">
        <v>0</v>
      </c>
      <c r="K26" s="43">
        <v>0</v>
      </c>
      <c r="L26" s="62">
        <v>917.78613648576038</v>
      </c>
      <c r="M26" s="62">
        <v>20</v>
      </c>
      <c r="N26" s="43">
        <v>0</v>
      </c>
      <c r="O26" s="43">
        <v>0</v>
      </c>
      <c r="P26" s="43">
        <v>0</v>
      </c>
      <c r="Q26" s="43">
        <v>0</v>
      </c>
      <c r="R26" s="13">
        <f t="shared" si="4"/>
        <v>0</v>
      </c>
      <c r="S26" s="2">
        <f t="shared" si="5"/>
        <v>59</v>
      </c>
    </row>
    <row r="27" spans="1:22" ht="22.15" customHeight="1" x14ac:dyDescent="0.45">
      <c r="A27" s="35">
        <v>11</v>
      </c>
      <c r="B27" s="57" t="s">
        <v>43</v>
      </c>
      <c r="C27" s="35">
        <v>2470</v>
      </c>
      <c r="D27" s="35" t="s">
        <v>0</v>
      </c>
      <c r="E27" s="7"/>
      <c r="F27" s="43">
        <v>0</v>
      </c>
      <c r="G27" s="43">
        <v>0</v>
      </c>
      <c r="H27" s="62">
        <v>800.32379924446843</v>
      </c>
      <c r="I27" s="62">
        <v>19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13">
        <f t="shared" si="4"/>
        <v>0</v>
      </c>
      <c r="S27" s="2">
        <f t="shared" si="5"/>
        <v>19</v>
      </c>
    </row>
    <row r="28" spans="1:22" ht="22.15" customHeight="1" x14ac:dyDescent="0.45">
      <c r="A28" s="35">
        <v>12</v>
      </c>
      <c r="B28" s="57" t="s">
        <v>41</v>
      </c>
      <c r="C28" s="35"/>
      <c r="D28" s="35" t="s">
        <v>40</v>
      </c>
      <c r="E28" s="52"/>
      <c r="F28" s="62">
        <v>1000</v>
      </c>
      <c r="G28" s="62">
        <v>25</v>
      </c>
      <c r="H28" s="62">
        <v>1000</v>
      </c>
      <c r="I28" s="62">
        <v>25</v>
      </c>
      <c r="J28" s="62">
        <v>1000</v>
      </c>
      <c r="K28" s="62">
        <v>25</v>
      </c>
      <c r="L28" s="62">
        <v>1000</v>
      </c>
      <c r="M28" s="62">
        <v>25</v>
      </c>
      <c r="N28" s="43">
        <v>0</v>
      </c>
      <c r="O28" s="43">
        <v>0</v>
      </c>
      <c r="P28" s="43">
        <v>0</v>
      </c>
      <c r="Q28" s="43">
        <v>0</v>
      </c>
      <c r="R28" s="13">
        <f t="shared" si="4"/>
        <v>0</v>
      </c>
      <c r="S28" s="2">
        <f t="shared" si="5"/>
        <v>100</v>
      </c>
    </row>
    <row r="29" spans="1:22" ht="22.15" customHeight="1" x14ac:dyDescent="0.45">
      <c r="A29" s="35">
        <v>13</v>
      </c>
      <c r="B29" s="57" t="s">
        <v>58</v>
      </c>
      <c r="C29" s="35">
        <v>4109</v>
      </c>
      <c r="D29" s="35" t="s">
        <v>1</v>
      </c>
      <c r="E29" s="6"/>
      <c r="F29" s="62">
        <v>709.40170940170935</v>
      </c>
      <c r="G29" s="62">
        <v>17</v>
      </c>
      <c r="H29" s="62">
        <v>717.63551096084632</v>
      </c>
      <c r="I29" s="62">
        <v>16</v>
      </c>
      <c r="J29" s="62">
        <v>707.57180156657967</v>
      </c>
      <c r="K29" s="62">
        <v>17</v>
      </c>
      <c r="L29" s="62">
        <v>610.23407729994551</v>
      </c>
      <c r="M29" s="62">
        <v>18</v>
      </c>
      <c r="N29" s="43">
        <v>0</v>
      </c>
      <c r="O29" s="43">
        <v>0</v>
      </c>
      <c r="P29" s="43">
        <v>0</v>
      </c>
      <c r="Q29" s="43">
        <v>0</v>
      </c>
      <c r="R29" s="13">
        <f t="shared" si="4"/>
        <v>0</v>
      </c>
      <c r="S29" s="2">
        <f t="shared" si="5"/>
        <v>68</v>
      </c>
    </row>
    <row r="30" spans="1:22" ht="22.15" customHeight="1" x14ac:dyDescent="0.45">
      <c r="A30" s="35">
        <v>14</v>
      </c>
      <c r="B30" s="57" t="s">
        <v>39</v>
      </c>
      <c r="C30" s="35"/>
      <c r="D30" s="35" t="s">
        <v>40</v>
      </c>
      <c r="E30" s="44"/>
      <c r="F30" s="45">
        <v>0</v>
      </c>
      <c r="G30" s="45">
        <v>0</v>
      </c>
      <c r="H30" s="43">
        <v>0</v>
      </c>
      <c r="I30" s="43">
        <v>0</v>
      </c>
      <c r="J30" s="62">
        <v>754.56919060052223</v>
      </c>
      <c r="K30" s="62">
        <v>19</v>
      </c>
      <c r="L30" s="45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19">
        <f t="shared" si="4"/>
        <v>0</v>
      </c>
      <c r="S30" s="20">
        <f t="shared" si="5"/>
        <v>19</v>
      </c>
    </row>
    <row r="31" spans="1:22" ht="22.15" customHeight="1" x14ac:dyDescent="0.45">
      <c r="A31" s="35">
        <v>15</v>
      </c>
      <c r="B31" s="57" t="s">
        <v>34</v>
      </c>
      <c r="C31" s="35">
        <v>3360</v>
      </c>
      <c r="D31" s="35" t="s">
        <v>28</v>
      </c>
      <c r="E31" s="44"/>
      <c r="F31" s="43">
        <v>0</v>
      </c>
      <c r="G31" s="43">
        <v>0</v>
      </c>
      <c r="H31" s="62">
        <v>470.58823529411762</v>
      </c>
      <c r="I31" s="62">
        <v>13</v>
      </c>
      <c r="J31" s="62">
        <v>404.61847389558233</v>
      </c>
      <c r="K31" s="62">
        <v>15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13">
        <f t="shared" si="4"/>
        <v>0</v>
      </c>
      <c r="S31" s="2">
        <f t="shared" si="5"/>
        <v>28</v>
      </c>
    </row>
    <row r="32" spans="1:22" ht="22.15" customHeight="1" x14ac:dyDescent="0.45">
      <c r="A32" s="35">
        <v>16</v>
      </c>
      <c r="B32" s="57" t="s">
        <v>44</v>
      </c>
      <c r="C32" s="51"/>
      <c r="D32" s="51" t="s">
        <v>0</v>
      </c>
      <c r="E32" s="46"/>
      <c r="F32" s="45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165">
        <v>0</v>
      </c>
      <c r="M32" s="165">
        <v>0</v>
      </c>
      <c r="N32" s="43">
        <v>0</v>
      </c>
      <c r="O32" s="43">
        <v>0</v>
      </c>
      <c r="P32" s="43">
        <v>0</v>
      </c>
      <c r="Q32" s="43">
        <v>0</v>
      </c>
      <c r="R32" s="19">
        <f t="shared" si="4"/>
        <v>0</v>
      </c>
      <c r="S32" s="20">
        <f t="shared" si="5"/>
        <v>0</v>
      </c>
    </row>
    <row r="33" spans="1:19" ht="22.15" customHeight="1" x14ac:dyDescent="0.45">
      <c r="A33" s="35">
        <v>17</v>
      </c>
      <c r="B33" s="57" t="s">
        <v>29</v>
      </c>
      <c r="C33" s="35"/>
      <c r="D33" s="35" t="s">
        <v>24</v>
      </c>
      <c r="E33" s="47"/>
      <c r="F33" s="64">
        <v>766.98717948717945</v>
      </c>
      <c r="G33" s="62">
        <v>18</v>
      </c>
      <c r="H33" s="64">
        <v>780.34682080924858</v>
      </c>
      <c r="I33" s="62">
        <v>18</v>
      </c>
      <c r="J33" s="62">
        <v>743.08093994778073</v>
      </c>
      <c r="K33" s="62">
        <v>18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19">
        <f t="shared" si="4"/>
        <v>0</v>
      </c>
      <c r="S33" s="20">
        <f t="shared" si="5"/>
        <v>54</v>
      </c>
    </row>
    <row r="34" spans="1:19" ht="22.15" customHeight="1" x14ac:dyDescent="0.45">
      <c r="A34" s="35">
        <v>18</v>
      </c>
      <c r="B34" s="57" t="s">
        <v>54</v>
      </c>
      <c r="C34" s="35">
        <v>2537</v>
      </c>
      <c r="D34" s="35" t="s">
        <v>0</v>
      </c>
      <c r="E34" s="52"/>
      <c r="F34" s="62">
        <v>706.44645711241344</v>
      </c>
      <c r="G34" s="62">
        <v>16</v>
      </c>
      <c r="H34" s="62">
        <v>709.12034538586079</v>
      </c>
      <c r="I34" s="62">
        <v>15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13">
        <f t="shared" si="4"/>
        <v>0</v>
      </c>
      <c r="S34" s="2">
        <f t="shared" si="5"/>
        <v>31</v>
      </c>
    </row>
    <row r="35" spans="1:19" ht="22.15" customHeight="1" x14ac:dyDescent="0.45">
      <c r="A35" s="35">
        <v>4</v>
      </c>
      <c r="B35" s="57" t="s">
        <v>55</v>
      </c>
      <c r="C35" s="35">
        <v>1323</v>
      </c>
      <c r="D35" s="35" t="s">
        <v>56</v>
      </c>
      <c r="E35" s="44"/>
      <c r="F35" s="45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62">
        <v>414.83073616335304</v>
      </c>
      <c r="M35" s="62">
        <v>16</v>
      </c>
      <c r="N35" s="43">
        <v>0</v>
      </c>
      <c r="O35" s="43">
        <v>0</v>
      </c>
      <c r="P35" s="43">
        <v>0</v>
      </c>
      <c r="Q35" s="43">
        <v>0</v>
      </c>
      <c r="R35" s="13">
        <f t="shared" si="4"/>
        <v>0</v>
      </c>
      <c r="S35" s="2">
        <f t="shared" si="5"/>
        <v>16</v>
      </c>
    </row>
    <row r="36" spans="1:19" ht="22.15" customHeight="1" x14ac:dyDescent="0.45">
      <c r="A36" s="35">
        <v>19</v>
      </c>
      <c r="B36" s="57" t="s">
        <v>103</v>
      </c>
      <c r="C36" s="35">
        <v>3360</v>
      </c>
      <c r="D36" s="35" t="s">
        <v>105</v>
      </c>
      <c r="E36" s="44"/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62">
        <v>702.66739248775173</v>
      </c>
      <c r="M36" s="62">
        <v>19</v>
      </c>
      <c r="N36" s="43">
        <v>0</v>
      </c>
      <c r="O36" s="43">
        <v>0</v>
      </c>
      <c r="P36" s="43">
        <v>0</v>
      </c>
      <c r="Q36" s="43">
        <v>0</v>
      </c>
      <c r="R36" s="13">
        <f t="shared" si="4"/>
        <v>0</v>
      </c>
      <c r="S36" s="2">
        <f t="shared" si="5"/>
        <v>19</v>
      </c>
    </row>
    <row r="37" spans="1:19" ht="22.15" customHeight="1" thickBot="1" x14ac:dyDescent="0.4">
      <c r="A37" s="18"/>
      <c r="B37" s="18"/>
      <c r="C37" s="18"/>
      <c r="D37" s="18"/>
      <c r="E37" s="48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15">
        <f t="shared" si="4"/>
        <v>0</v>
      </c>
      <c r="S37" s="16">
        <f t="shared" ref="S37" si="6">G37+I37+K37+M37+O37-MIN(G37,I37,K37,M37,O37)</f>
        <v>0</v>
      </c>
    </row>
    <row r="38" spans="1:19" ht="22.15" customHeight="1" thickTop="1" x14ac:dyDescent="0.35">
      <c r="A38" s="21"/>
      <c r="B38" s="21"/>
      <c r="C38" s="21"/>
      <c r="D38" s="2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</row>
    <row r="39" spans="1:19" ht="22.15" customHeight="1" x14ac:dyDescent="0.35">
      <c r="A39" s="21"/>
      <c r="B39" s="21"/>
      <c r="C39" s="21"/>
      <c r="D39" s="2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2"/>
    </row>
    <row r="40" spans="1:19" ht="22.15" customHeight="1" x14ac:dyDescent="0.35">
      <c r="A40" s="21"/>
      <c r="B40" s="21"/>
      <c r="C40" s="21"/>
      <c r="D40" s="2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2"/>
    </row>
    <row r="41" spans="1:19" ht="22.15" customHeight="1" x14ac:dyDescent="0.35"/>
  </sheetData>
  <mergeCells count="34">
    <mergeCell ref="P6:Q6"/>
    <mergeCell ref="P8:Q8"/>
    <mergeCell ref="L5:M5"/>
    <mergeCell ref="N5:O5"/>
    <mergeCell ref="J6:K6"/>
    <mergeCell ref="L6:M6"/>
    <mergeCell ref="A2:S3"/>
    <mergeCell ref="A4:A6"/>
    <mergeCell ref="B4:B6"/>
    <mergeCell ref="C4:C6"/>
    <mergeCell ref="D4:D6"/>
    <mergeCell ref="F4:G4"/>
    <mergeCell ref="H4:I4"/>
    <mergeCell ref="J4:K4"/>
    <mergeCell ref="L4:M4"/>
    <mergeCell ref="N4:O4"/>
    <mergeCell ref="P4:Q4"/>
    <mergeCell ref="P5:Q5"/>
    <mergeCell ref="A14:D14"/>
    <mergeCell ref="A20:D20"/>
    <mergeCell ref="A9:D9"/>
    <mergeCell ref="N6:O6"/>
    <mergeCell ref="A7:S7"/>
    <mergeCell ref="F8:G8"/>
    <mergeCell ref="H8:I8"/>
    <mergeCell ref="J8:K8"/>
    <mergeCell ref="L8:M8"/>
    <mergeCell ref="N8:O8"/>
    <mergeCell ref="R4:R6"/>
    <mergeCell ref="S4:S6"/>
    <mergeCell ref="E5:E6"/>
    <mergeCell ref="F5:G5"/>
    <mergeCell ref="H5:I5"/>
    <mergeCell ref="J5:K5"/>
  </mergeCells>
  <pageMargins left="0.75" right="0.75" top="0.33" bottom="0.32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opLeftCell="A8" zoomScale="50" zoomScaleNormal="50" workbookViewId="0">
      <selection activeCell="D26" sqref="D26"/>
    </sheetView>
  </sheetViews>
  <sheetFormatPr baseColWidth="10" defaultRowHeight="15.5" x14ac:dyDescent="0.35"/>
  <cols>
    <col min="1" max="1" width="26.453125" style="1" bestFit="1" customWidth="1"/>
    <col min="2" max="2" width="66.26953125" style="1" bestFit="1" customWidth="1"/>
    <col min="3" max="3" width="33.81640625" style="1" customWidth="1"/>
    <col min="4" max="4" width="17.54296875" style="1" bestFit="1" customWidth="1"/>
    <col min="5" max="5" width="18.453125" style="11" bestFit="1" customWidth="1"/>
    <col min="6" max="6" width="17.1796875" style="11" customWidth="1"/>
    <col min="7" max="7" width="18.453125" style="10" bestFit="1" customWidth="1"/>
    <col min="8" max="8" width="10.81640625" style="10" bestFit="1" customWidth="1"/>
    <col min="9" max="9" width="14.453125" bestFit="1" customWidth="1"/>
    <col min="12" max="12" width="12" bestFit="1" customWidth="1"/>
  </cols>
  <sheetData>
    <row r="1" spans="1:11" x14ac:dyDescent="0.35">
      <c r="E1" s="12"/>
    </row>
    <row r="2" spans="1:11" ht="16" thickBot="1" x14ac:dyDescent="0.4">
      <c r="E2" s="1"/>
      <c r="F2" s="1"/>
      <c r="G2" s="1"/>
      <c r="H2" s="1"/>
    </row>
    <row r="3" spans="1:11" ht="13" thickTop="1" x14ac:dyDescent="0.25">
      <c r="A3" s="129" t="s">
        <v>53</v>
      </c>
      <c r="B3" s="130"/>
      <c r="C3" s="130"/>
      <c r="D3" s="130"/>
      <c r="E3" s="130"/>
      <c r="F3" s="130"/>
      <c r="G3" s="130"/>
      <c r="H3" s="130"/>
      <c r="I3" s="131"/>
      <c r="J3" s="131"/>
      <c r="K3" s="132"/>
    </row>
    <row r="4" spans="1:11" ht="15.75" customHeight="1" x14ac:dyDescent="0.25">
      <c r="A4" s="133"/>
      <c r="B4" s="134"/>
      <c r="C4" s="134"/>
      <c r="D4" s="134"/>
      <c r="E4" s="134"/>
      <c r="F4" s="134"/>
      <c r="G4" s="134"/>
      <c r="H4" s="134"/>
      <c r="I4" s="134"/>
      <c r="J4" s="134"/>
      <c r="K4" s="135"/>
    </row>
    <row r="5" spans="1:11" ht="75.75" customHeight="1" x14ac:dyDescent="0.25">
      <c r="A5" s="136" t="s">
        <v>10</v>
      </c>
      <c r="B5" s="138" t="s">
        <v>9</v>
      </c>
      <c r="C5" s="138" t="s">
        <v>7</v>
      </c>
      <c r="D5" s="117" t="s">
        <v>21</v>
      </c>
      <c r="E5" s="140" t="s">
        <v>22</v>
      </c>
      <c r="F5" s="139"/>
      <c r="G5" s="140" t="s">
        <v>23</v>
      </c>
      <c r="H5" s="139"/>
      <c r="I5" s="143" t="s">
        <v>20</v>
      </c>
      <c r="J5" s="144" t="s">
        <v>19</v>
      </c>
      <c r="K5" s="145" t="s">
        <v>18</v>
      </c>
    </row>
    <row r="6" spans="1:11" ht="30" customHeight="1" x14ac:dyDescent="0.25">
      <c r="A6" s="137"/>
      <c r="B6" s="139"/>
      <c r="C6" s="139"/>
      <c r="D6" s="117"/>
      <c r="E6" s="36" t="s">
        <v>15</v>
      </c>
      <c r="F6" s="36" t="s">
        <v>14</v>
      </c>
      <c r="G6" s="36" t="s">
        <v>15</v>
      </c>
      <c r="H6" s="36" t="s">
        <v>14</v>
      </c>
      <c r="I6" s="143"/>
      <c r="J6" s="144"/>
      <c r="K6" s="145"/>
    </row>
    <row r="7" spans="1:11" ht="40" customHeight="1" x14ac:dyDescent="0.25">
      <c r="A7" s="141" t="s">
        <v>49</v>
      </c>
      <c r="B7" s="142"/>
      <c r="C7" s="142"/>
      <c r="D7" s="142"/>
      <c r="E7" s="142"/>
      <c r="F7" s="142"/>
      <c r="G7" s="142"/>
      <c r="H7" s="142"/>
      <c r="I7" s="142"/>
      <c r="J7" s="142"/>
      <c r="K7" s="37"/>
    </row>
    <row r="8" spans="1:11" ht="40" customHeight="1" x14ac:dyDescent="0.45">
      <c r="A8" s="34"/>
      <c r="B8" s="35" t="s">
        <v>50</v>
      </c>
      <c r="C8" s="35" t="s">
        <v>0</v>
      </c>
      <c r="D8" s="40" t="s">
        <v>60</v>
      </c>
      <c r="E8" s="23"/>
      <c r="F8" s="23"/>
      <c r="G8" s="23"/>
      <c r="H8" s="23"/>
      <c r="I8" s="24"/>
      <c r="J8" s="25"/>
      <c r="K8" s="26"/>
    </row>
    <row r="9" spans="1:11" ht="40" customHeight="1" x14ac:dyDescent="0.45">
      <c r="A9" s="34"/>
      <c r="B9" s="35" t="s">
        <v>51</v>
      </c>
      <c r="C9" s="35" t="s">
        <v>25</v>
      </c>
      <c r="D9" s="40" t="s">
        <v>61</v>
      </c>
      <c r="E9" s="23"/>
      <c r="F9" s="23"/>
      <c r="G9" s="23"/>
      <c r="H9" s="23"/>
      <c r="I9" s="24"/>
      <c r="J9" s="25"/>
      <c r="K9" s="26"/>
    </row>
    <row r="10" spans="1:11" ht="40" customHeight="1" x14ac:dyDescent="0.25">
      <c r="A10" s="141" t="s">
        <v>13</v>
      </c>
      <c r="B10" s="142"/>
      <c r="C10" s="142"/>
      <c r="D10" s="142"/>
      <c r="E10" s="142"/>
      <c r="F10" s="142"/>
      <c r="G10" s="142"/>
      <c r="H10" s="142"/>
      <c r="I10" s="142"/>
      <c r="J10" s="142"/>
      <c r="K10" s="37"/>
    </row>
    <row r="11" spans="1:11" ht="40" customHeight="1" x14ac:dyDescent="0.45">
      <c r="A11" s="34"/>
      <c r="B11" s="57" t="s">
        <v>31</v>
      </c>
      <c r="C11" s="35" t="s">
        <v>0</v>
      </c>
      <c r="D11" s="50"/>
      <c r="E11" s="23"/>
      <c r="F11" s="23"/>
      <c r="G11" s="23"/>
      <c r="H11" s="23"/>
      <c r="I11" s="24"/>
      <c r="J11" s="25"/>
      <c r="K11" s="26"/>
    </row>
    <row r="12" spans="1:11" ht="40" customHeight="1" x14ac:dyDescent="0.45">
      <c r="A12" s="34"/>
      <c r="B12" s="57" t="s">
        <v>52</v>
      </c>
      <c r="C12" s="35" t="s">
        <v>16</v>
      </c>
      <c r="D12" s="50"/>
      <c r="E12" s="23"/>
      <c r="F12" s="23"/>
      <c r="G12" s="23"/>
      <c r="H12" s="23"/>
      <c r="I12" s="24"/>
      <c r="J12" s="25"/>
      <c r="K12" s="26"/>
    </row>
    <row r="13" spans="1:11" ht="40" customHeight="1" x14ac:dyDescent="0.45">
      <c r="A13" s="34"/>
      <c r="B13" s="57" t="s">
        <v>51</v>
      </c>
      <c r="C13" s="35" t="s">
        <v>0</v>
      </c>
      <c r="D13" s="50"/>
      <c r="E13" s="23"/>
      <c r="F13" s="23"/>
      <c r="G13" s="23"/>
      <c r="H13" s="23"/>
      <c r="I13" s="24"/>
      <c r="J13" s="25"/>
      <c r="K13" s="26"/>
    </row>
    <row r="14" spans="1:11" ht="40" customHeight="1" x14ac:dyDescent="0.45">
      <c r="A14" s="34"/>
      <c r="B14" s="57" t="s">
        <v>59</v>
      </c>
      <c r="C14" s="35" t="s">
        <v>16</v>
      </c>
      <c r="D14" s="50"/>
      <c r="E14" s="23"/>
      <c r="F14" s="23"/>
      <c r="G14" s="23"/>
      <c r="H14" s="23"/>
      <c r="I14" s="24"/>
      <c r="J14" s="25"/>
      <c r="K14" s="26"/>
    </row>
    <row r="15" spans="1:11" ht="40" customHeight="1" x14ac:dyDescent="0.25">
      <c r="A15" s="141" t="s">
        <v>12</v>
      </c>
      <c r="B15" s="142"/>
      <c r="C15" s="142"/>
      <c r="D15" s="142"/>
      <c r="E15" s="142"/>
      <c r="F15" s="142"/>
      <c r="G15" s="142"/>
      <c r="H15" s="142"/>
      <c r="I15" s="142"/>
      <c r="J15" s="142"/>
      <c r="K15" s="37"/>
    </row>
    <row r="16" spans="1:11" ht="40" customHeight="1" x14ac:dyDescent="0.45">
      <c r="A16" s="34">
        <v>1</v>
      </c>
      <c r="B16" s="57" t="s">
        <v>45</v>
      </c>
      <c r="C16" s="35" t="s">
        <v>27</v>
      </c>
      <c r="D16" s="40" t="s">
        <v>62</v>
      </c>
      <c r="E16" s="23">
        <v>673.5</v>
      </c>
      <c r="F16" s="23">
        <f>E16*1000/(MAX($E$16,$E$17,$E$18,$E$19))</f>
        <v>994.09594095940963</v>
      </c>
      <c r="G16" s="23">
        <v>695</v>
      </c>
      <c r="H16" s="23">
        <f>G16*1000/(MAX($G$16,$G$17,$G$18,$G$19))</f>
        <v>994.98926270579818</v>
      </c>
      <c r="I16" s="24">
        <f>MAX(F16,H16)</f>
        <v>994.98926270579818</v>
      </c>
      <c r="J16" s="25">
        <v>2</v>
      </c>
      <c r="K16" s="26">
        <v>23</v>
      </c>
    </row>
    <row r="17" spans="1:11" ht="40" customHeight="1" x14ac:dyDescent="0.45">
      <c r="A17" s="34">
        <v>2</v>
      </c>
      <c r="B17" s="57" t="s">
        <v>32</v>
      </c>
      <c r="C17" s="35" t="s">
        <v>0</v>
      </c>
      <c r="D17" s="40" t="s">
        <v>63</v>
      </c>
      <c r="E17" s="23">
        <v>616</v>
      </c>
      <c r="F17" s="23">
        <f t="shared" ref="F17:F19" si="0">E17*1000/(MAX($E$16,$E$17,$E$18,$E$19))</f>
        <v>909.22509225092256</v>
      </c>
      <c r="G17" s="23">
        <v>647.5</v>
      </c>
      <c r="H17" s="23">
        <f t="shared" ref="H17:H19" si="1">G17*1000/(MAX($G$16,$G$17,$G$18,$G$19))</f>
        <v>926.98639942734428</v>
      </c>
      <c r="I17" s="24">
        <f t="shared" ref="I17:I19" si="2">MAX(F17,H17)</f>
        <v>926.98639942734428</v>
      </c>
      <c r="J17" s="25">
        <v>3</v>
      </c>
      <c r="K17" s="26">
        <v>20</v>
      </c>
    </row>
    <row r="18" spans="1:11" ht="40" customHeight="1" x14ac:dyDescent="0.45">
      <c r="A18" s="34">
        <v>3</v>
      </c>
      <c r="B18" s="57" t="s">
        <v>57</v>
      </c>
      <c r="C18" s="35" t="s">
        <v>16</v>
      </c>
      <c r="D18" s="40" t="s">
        <v>64</v>
      </c>
      <c r="E18" s="23">
        <v>677.5</v>
      </c>
      <c r="F18" s="23">
        <f t="shared" si="0"/>
        <v>1000</v>
      </c>
      <c r="G18" s="23">
        <v>698.5</v>
      </c>
      <c r="H18" s="23">
        <f t="shared" si="1"/>
        <v>1000</v>
      </c>
      <c r="I18" s="24">
        <f t="shared" si="2"/>
        <v>1000</v>
      </c>
      <c r="J18" s="25">
        <v>1</v>
      </c>
      <c r="K18" s="26">
        <v>25</v>
      </c>
    </row>
    <row r="19" spans="1:11" ht="40" customHeight="1" x14ac:dyDescent="0.45">
      <c r="A19" s="34">
        <v>4</v>
      </c>
      <c r="B19" s="57" t="s">
        <v>55</v>
      </c>
      <c r="C19" s="35" t="s">
        <v>56</v>
      </c>
      <c r="D19" s="40" t="s">
        <v>65</v>
      </c>
      <c r="E19" s="23">
        <v>623</v>
      </c>
      <c r="F19" s="23">
        <f t="shared" si="0"/>
        <v>919.55719557195573</v>
      </c>
      <c r="G19" s="23">
        <v>520.5</v>
      </c>
      <c r="H19" s="23">
        <f t="shared" si="1"/>
        <v>745.16821760916253</v>
      </c>
      <c r="I19" s="24">
        <f t="shared" si="2"/>
        <v>919.55719557195573</v>
      </c>
      <c r="J19" s="25">
        <v>4</v>
      </c>
      <c r="K19" s="26">
        <v>19</v>
      </c>
    </row>
    <row r="20" spans="1:11" ht="40" customHeight="1" x14ac:dyDescent="0.25">
      <c r="A20" s="141" t="s">
        <v>11</v>
      </c>
      <c r="B20" s="142"/>
      <c r="C20" s="142"/>
      <c r="D20" s="142"/>
      <c r="E20" s="142"/>
      <c r="F20" s="142"/>
      <c r="G20" s="142"/>
      <c r="H20" s="142"/>
      <c r="I20" s="142"/>
      <c r="J20" s="142"/>
      <c r="K20" s="37"/>
    </row>
    <row r="21" spans="1:11" ht="40" customHeight="1" x14ac:dyDescent="0.45">
      <c r="A21" s="34">
        <v>5</v>
      </c>
      <c r="B21" s="57" t="s">
        <v>33</v>
      </c>
      <c r="C21" s="35" t="s">
        <v>24</v>
      </c>
      <c r="D21" s="40" t="s">
        <v>66</v>
      </c>
      <c r="E21" s="23">
        <v>647.5</v>
      </c>
      <c r="F21" s="23">
        <f t="shared" ref="F21:F34" si="3">E21*1000/(MAX($E$28,$E$22,$E$24,$E$26,$E$33,$E$29,$E$34,$E$21,$E$25,$E$23,$E$27,$E$30,$E$31,$E$32))</f>
        <v>689.93074054342037</v>
      </c>
      <c r="G21" s="23">
        <v>635.5</v>
      </c>
      <c r="H21" s="23">
        <f t="shared" ref="H21:H34" si="4">G21*1000/(MAX($G$28,$G$22,$G$24,$G$26,$G$33,$G$29,$G$34,$G$21,$G$25,$G$23,$G$27,$G$30,$G$31,$G$32))</f>
        <v>678.95299145299145</v>
      </c>
      <c r="I21" s="24">
        <f t="shared" ref="I21:I34" si="5">MAX(F21,H21)</f>
        <v>689.93074054342037</v>
      </c>
      <c r="J21" s="25">
        <v>8</v>
      </c>
      <c r="K21" s="26">
        <v>15</v>
      </c>
    </row>
    <row r="22" spans="1:11" ht="40" customHeight="1" x14ac:dyDescent="0.45">
      <c r="A22" s="34">
        <v>6</v>
      </c>
      <c r="B22" s="57" t="s">
        <v>30</v>
      </c>
      <c r="C22" s="35" t="s">
        <v>0</v>
      </c>
      <c r="D22" s="40" t="s">
        <v>67</v>
      </c>
      <c r="E22" s="23">
        <v>886</v>
      </c>
      <c r="F22" s="23">
        <f t="shared" si="3"/>
        <v>944.05966968566861</v>
      </c>
      <c r="G22" s="23">
        <v>901</v>
      </c>
      <c r="H22" s="23">
        <f t="shared" si="4"/>
        <v>962.60683760683764</v>
      </c>
      <c r="I22" s="24">
        <f t="shared" si="5"/>
        <v>962.60683760683764</v>
      </c>
      <c r="J22" s="25">
        <v>2</v>
      </c>
      <c r="K22" s="26">
        <v>23</v>
      </c>
    </row>
    <row r="23" spans="1:11" ht="40" customHeight="1" x14ac:dyDescent="0.45">
      <c r="A23" s="34">
        <v>7</v>
      </c>
      <c r="B23" s="57" t="s">
        <v>37</v>
      </c>
      <c r="C23" s="35" t="s">
        <v>1</v>
      </c>
      <c r="D23" s="50"/>
      <c r="E23" s="27">
        <v>0</v>
      </c>
      <c r="F23" s="23">
        <f t="shared" si="3"/>
        <v>0</v>
      </c>
      <c r="G23" s="27">
        <v>0</v>
      </c>
      <c r="H23" s="23">
        <f t="shared" si="4"/>
        <v>0</v>
      </c>
      <c r="I23" s="24">
        <f t="shared" si="5"/>
        <v>0</v>
      </c>
      <c r="J23" s="28"/>
      <c r="K23" s="29"/>
    </row>
    <row r="24" spans="1:11" ht="40" customHeight="1" x14ac:dyDescent="0.45">
      <c r="A24" s="34">
        <v>8</v>
      </c>
      <c r="B24" s="57" t="s">
        <v>36</v>
      </c>
      <c r="C24" s="35" t="s">
        <v>0</v>
      </c>
      <c r="D24" s="40" t="s">
        <v>68</v>
      </c>
      <c r="E24" s="27">
        <v>891</v>
      </c>
      <c r="F24" s="23">
        <f t="shared" si="3"/>
        <v>949.38732019179542</v>
      </c>
      <c r="G24" s="27">
        <v>873</v>
      </c>
      <c r="H24" s="23">
        <f t="shared" si="4"/>
        <v>932.69230769230774</v>
      </c>
      <c r="I24" s="24">
        <f t="shared" si="5"/>
        <v>949.38732019179542</v>
      </c>
      <c r="J24" s="28">
        <v>3</v>
      </c>
      <c r="K24" s="29">
        <v>20</v>
      </c>
    </row>
    <row r="25" spans="1:11" ht="40" customHeight="1" x14ac:dyDescent="0.45">
      <c r="A25" s="34">
        <v>9</v>
      </c>
      <c r="B25" s="57" t="s">
        <v>38</v>
      </c>
      <c r="C25" s="35" t="s">
        <v>1</v>
      </c>
      <c r="D25" s="40" t="s">
        <v>69</v>
      </c>
      <c r="E25" s="27">
        <v>539.5</v>
      </c>
      <c r="F25" s="23">
        <f t="shared" si="3"/>
        <v>574.8534896110815</v>
      </c>
      <c r="G25" s="27">
        <v>498.5</v>
      </c>
      <c r="H25" s="23">
        <f t="shared" si="4"/>
        <v>532.58547008547009</v>
      </c>
      <c r="I25" s="24">
        <f t="shared" si="5"/>
        <v>574.8534896110815</v>
      </c>
      <c r="J25" s="28">
        <v>9</v>
      </c>
      <c r="K25" s="29">
        <v>14</v>
      </c>
    </row>
    <row r="26" spans="1:11" ht="40" customHeight="1" x14ac:dyDescent="0.45">
      <c r="A26" s="34">
        <v>10</v>
      </c>
      <c r="B26" s="57" t="s">
        <v>35</v>
      </c>
      <c r="C26" s="35" t="s">
        <v>0</v>
      </c>
      <c r="D26" s="40" t="s">
        <v>70</v>
      </c>
      <c r="E26" s="27">
        <v>875</v>
      </c>
      <c r="F26" s="23">
        <f t="shared" si="3"/>
        <v>932.33883857218962</v>
      </c>
      <c r="G26" s="27">
        <v>863</v>
      </c>
      <c r="H26" s="23">
        <f t="shared" si="4"/>
        <v>922.008547008547</v>
      </c>
      <c r="I26" s="24">
        <f t="shared" si="5"/>
        <v>932.33883857218962</v>
      </c>
      <c r="J26" s="28">
        <v>4</v>
      </c>
      <c r="K26" s="29">
        <v>19</v>
      </c>
    </row>
    <row r="27" spans="1:11" ht="40" customHeight="1" x14ac:dyDescent="0.45">
      <c r="A27" s="34">
        <v>11</v>
      </c>
      <c r="B27" s="57" t="s">
        <v>43</v>
      </c>
      <c r="C27" s="35" t="s">
        <v>0</v>
      </c>
      <c r="D27" s="50"/>
      <c r="E27" s="27">
        <v>0</v>
      </c>
      <c r="F27" s="23">
        <f t="shared" si="3"/>
        <v>0</v>
      </c>
      <c r="G27" s="27">
        <v>0</v>
      </c>
      <c r="H27" s="23">
        <f t="shared" si="4"/>
        <v>0</v>
      </c>
      <c r="I27" s="24">
        <f t="shared" si="5"/>
        <v>0</v>
      </c>
      <c r="J27" s="28"/>
      <c r="K27" s="29"/>
    </row>
    <row r="28" spans="1:11" ht="40" customHeight="1" x14ac:dyDescent="0.45">
      <c r="A28" s="34">
        <v>12</v>
      </c>
      <c r="B28" s="57" t="s">
        <v>41</v>
      </c>
      <c r="C28" s="35" t="s">
        <v>40</v>
      </c>
      <c r="D28" s="40" t="s">
        <v>71</v>
      </c>
      <c r="E28" s="27">
        <v>938.5</v>
      </c>
      <c r="F28" s="23">
        <f t="shared" si="3"/>
        <v>1000</v>
      </c>
      <c r="G28" s="27">
        <v>936</v>
      </c>
      <c r="H28" s="23">
        <f t="shared" si="4"/>
        <v>1000</v>
      </c>
      <c r="I28" s="24">
        <f t="shared" si="5"/>
        <v>1000</v>
      </c>
      <c r="J28" s="28">
        <v>1</v>
      </c>
      <c r="K28" s="29">
        <v>25</v>
      </c>
    </row>
    <row r="29" spans="1:11" ht="40" customHeight="1" x14ac:dyDescent="0.45">
      <c r="A29" s="34">
        <v>13</v>
      </c>
      <c r="B29" s="57" t="s">
        <v>58</v>
      </c>
      <c r="C29" s="35" t="s">
        <v>1</v>
      </c>
      <c r="D29" s="40" t="s">
        <v>72</v>
      </c>
      <c r="E29" s="27">
        <v>594.5</v>
      </c>
      <c r="F29" s="23">
        <f t="shared" si="3"/>
        <v>633.45764517847624</v>
      </c>
      <c r="G29" s="27">
        <v>664</v>
      </c>
      <c r="H29" s="23">
        <f t="shared" si="4"/>
        <v>709.40170940170935</v>
      </c>
      <c r="I29" s="24">
        <f t="shared" si="5"/>
        <v>709.40170940170935</v>
      </c>
      <c r="J29" s="28">
        <v>6</v>
      </c>
      <c r="K29" s="29">
        <v>17</v>
      </c>
    </row>
    <row r="30" spans="1:11" ht="40" customHeight="1" x14ac:dyDescent="0.45">
      <c r="A30" s="34">
        <v>14</v>
      </c>
      <c r="B30" s="57" t="s">
        <v>39</v>
      </c>
      <c r="C30" s="35" t="s">
        <v>40</v>
      </c>
      <c r="D30" s="50"/>
      <c r="E30" s="27">
        <v>0</v>
      </c>
      <c r="F30" s="23">
        <f t="shared" si="3"/>
        <v>0</v>
      </c>
      <c r="G30" s="27"/>
      <c r="H30" s="23">
        <f t="shared" si="4"/>
        <v>0</v>
      </c>
      <c r="I30" s="24">
        <f t="shared" si="5"/>
        <v>0</v>
      </c>
      <c r="J30" s="28"/>
      <c r="K30" s="29"/>
    </row>
    <row r="31" spans="1:11" ht="40" customHeight="1" x14ac:dyDescent="0.45">
      <c r="A31" s="34">
        <v>15</v>
      </c>
      <c r="B31" s="57" t="s">
        <v>34</v>
      </c>
      <c r="C31" s="35" t="s">
        <v>28</v>
      </c>
      <c r="D31" s="50"/>
      <c r="E31" s="27">
        <v>0</v>
      </c>
      <c r="F31" s="23">
        <f t="shared" si="3"/>
        <v>0</v>
      </c>
      <c r="G31" s="27"/>
      <c r="H31" s="23">
        <f t="shared" si="4"/>
        <v>0</v>
      </c>
      <c r="I31" s="24">
        <f t="shared" si="5"/>
        <v>0</v>
      </c>
      <c r="J31" s="28"/>
      <c r="K31" s="29"/>
    </row>
    <row r="32" spans="1:11" ht="40" customHeight="1" x14ac:dyDescent="0.45">
      <c r="A32" s="34">
        <v>16</v>
      </c>
      <c r="B32" s="57" t="s">
        <v>44</v>
      </c>
      <c r="C32" s="51" t="s">
        <v>0</v>
      </c>
      <c r="D32" s="50"/>
      <c r="E32" s="27">
        <v>0</v>
      </c>
      <c r="F32" s="23">
        <f t="shared" si="3"/>
        <v>0</v>
      </c>
      <c r="G32" s="27"/>
      <c r="H32" s="23">
        <f t="shared" si="4"/>
        <v>0</v>
      </c>
      <c r="I32" s="24">
        <f t="shared" si="5"/>
        <v>0</v>
      </c>
      <c r="J32" s="28"/>
      <c r="K32" s="29"/>
    </row>
    <row r="33" spans="1:11" ht="40" customHeight="1" x14ac:dyDescent="0.45">
      <c r="A33" s="34">
        <v>17</v>
      </c>
      <c r="B33" s="57" t="s">
        <v>29</v>
      </c>
      <c r="C33" s="35" t="s">
        <v>24</v>
      </c>
      <c r="D33" s="40" t="s">
        <v>73</v>
      </c>
      <c r="E33" s="27">
        <v>665.5</v>
      </c>
      <c r="F33" s="23">
        <f t="shared" si="3"/>
        <v>709.11028236547679</v>
      </c>
      <c r="G33" s="27">
        <v>717.9</v>
      </c>
      <c r="H33" s="23">
        <f t="shared" si="4"/>
        <v>766.98717948717945</v>
      </c>
      <c r="I33" s="24">
        <f t="shared" si="5"/>
        <v>766.98717948717945</v>
      </c>
      <c r="J33" s="28">
        <v>5</v>
      </c>
      <c r="K33" s="29">
        <v>18</v>
      </c>
    </row>
    <row r="34" spans="1:11" ht="40" customHeight="1" thickBot="1" x14ac:dyDescent="0.5">
      <c r="A34" s="61">
        <v>18</v>
      </c>
      <c r="B34" s="59" t="s">
        <v>54</v>
      </c>
      <c r="C34" s="39" t="s">
        <v>0</v>
      </c>
      <c r="D34" s="65" t="s">
        <v>74</v>
      </c>
      <c r="E34" s="30">
        <v>663</v>
      </c>
      <c r="F34" s="60">
        <f t="shared" si="3"/>
        <v>706.44645711241344</v>
      </c>
      <c r="G34" s="30">
        <v>603.5</v>
      </c>
      <c r="H34" s="30">
        <f t="shared" si="4"/>
        <v>644.76495726495727</v>
      </c>
      <c r="I34" s="31">
        <f t="shared" si="5"/>
        <v>706.44645711241344</v>
      </c>
      <c r="J34" s="32">
        <v>7</v>
      </c>
      <c r="K34" s="33">
        <v>16</v>
      </c>
    </row>
    <row r="35" spans="1:11" ht="16" thickTop="1" x14ac:dyDescent="0.35"/>
  </sheetData>
  <sortState ref="A21:K34">
    <sortCondition descending="1" ref="I26:I39"/>
  </sortState>
  <mergeCells count="14">
    <mergeCell ref="A20:J20"/>
    <mergeCell ref="I5:I6"/>
    <mergeCell ref="J5:J6"/>
    <mergeCell ref="K5:K6"/>
    <mergeCell ref="A10:J10"/>
    <mergeCell ref="A15:J15"/>
    <mergeCell ref="A7:J7"/>
    <mergeCell ref="A3:K4"/>
    <mergeCell ref="A5:A6"/>
    <mergeCell ref="B5:B6"/>
    <mergeCell ref="C5:C6"/>
    <mergeCell ref="D5:D6"/>
    <mergeCell ref="E5:F5"/>
    <mergeCell ref="G5:H5"/>
  </mergeCells>
  <pageMargins left="0.74803149606299213" right="0.74803149606299213" top="0.31496062992125984" bottom="0.31496062992125984" header="0" footer="0"/>
  <pageSetup paperSize="9" scale="4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topLeftCell="A10" zoomScale="50" zoomScaleNormal="50" workbookViewId="0">
      <selection activeCell="E26" sqref="E26"/>
    </sheetView>
  </sheetViews>
  <sheetFormatPr baseColWidth="10" defaultRowHeight="15.5" x14ac:dyDescent="0.35"/>
  <cols>
    <col min="1" max="1" width="26.453125" style="66" bestFit="1" customWidth="1"/>
    <col min="2" max="2" width="66.26953125" style="66" bestFit="1" customWidth="1"/>
    <col min="3" max="3" width="33.81640625" style="66" customWidth="1"/>
    <col min="4" max="4" width="18.26953125" style="66" bestFit="1" customWidth="1"/>
    <col min="5" max="5" width="17.54296875" style="66" bestFit="1" customWidth="1"/>
    <col min="6" max="6" width="18.453125" style="68" bestFit="1" customWidth="1"/>
    <col min="7" max="7" width="17.1796875" style="68" customWidth="1"/>
    <col min="8" max="8" width="18.453125" style="69" bestFit="1" customWidth="1"/>
    <col min="9" max="9" width="10.81640625" style="69" bestFit="1" customWidth="1"/>
    <col min="10" max="10" width="14.453125" style="70" bestFit="1" customWidth="1"/>
    <col min="11" max="12" width="10.90625" style="70"/>
    <col min="13" max="13" width="12" style="70" bestFit="1" customWidth="1"/>
    <col min="14" max="16384" width="10.90625" style="70"/>
  </cols>
  <sheetData>
    <row r="1" spans="1:19" x14ac:dyDescent="0.35">
      <c r="F1" s="67"/>
    </row>
    <row r="2" spans="1:19" ht="16" thickBot="1" x14ac:dyDescent="0.4">
      <c r="F2" s="66"/>
      <c r="G2" s="66"/>
      <c r="H2" s="66"/>
      <c r="I2" s="66"/>
    </row>
    <row r="3" spans="1:19" ht="13" thickTop="1" x14ac:dyDescent="0.25">
      <c r="A3" s="148" t="s">
        <v>53</v>
      </c>
      <c r="B3" s="149"/>
      <c r="C3" s="149"/>
      <c r="D3" s="149"/>
      <c r="E3" s="149"/>
      <c r="F3" s="149"/>
      <c r="G3" s="149"/>
      <c r="H3" s="149"/>
      <c r="I3" s="149"/>
      <c r="J3" s="150"/>
      <c r="K3" s="150"/>
      <c r="L3" s="151"/>
    </row>
    <row r="4" spans="1:19" ht="15.75" customHeight="1" x14ac:dyDescent="0.25">
      <c r="A4" s="15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4"/>
    </row>
    <row r="5" spans="1:19" ht="75.75" customHeight="1" x14ac:dyDescent="0.25">
      <c r="A5" s="155" t="s">
        <v>10</v>
      </c>
      <c r="B5" s="157" t="s">
        <v>9</v>
      </c>
      <c r="C5" s="157" t="s">
        <v>7</v>
      </c>
      <c r="D5" s="159" t="s">
        <v>90</v>
      </c>
      <c r="E5" s="163" t="s">
        <v>21</v>
      </c>
      <c r="F5" s="160" t="s">
        <v>22</v>
      </c>
      <c r="G5" s="158"/>
      <c r="H5" s="160" t="s">
        <v>23</v>
      </c>
      <c r="I5" s="158"/>
      <c r="J5" s="159" t="s">
        <v>20</v>
      </c>
      <c r="K5" s="161" t="s">
        <v>19</v>
      </c>
      <c r="L5" s="162" t="s">
        <v>18</v>
      </c>
    </row>
    <row r="6" spans="1:19" ht="30" customHeight="1" x14ac:dyDescent="0.25">
      <c r="A6" s="156"/>
      <c r="B6" s="158"/>
      <c r="C6" s="158"/>
      <c r="D6" s="159"/>
      <c r="E6" s="163"/>
      <c r="F6" s="71" t="s">
        <v>15</v>
      </c>
      <c r="G6" s="71" t="s">
        <v>14</v>
      </c>
      <c r="H6" s="71" t="s">
        <v>15</v>
      </c>
      <c r="I6" s="71" t="s">
        <v>14</v>
      </c>
      <c r="J6" s="159"/>
      <c r="K6" s="161"/>
      <c r="L6" s="162"/>
    </row>
    <row r="7" spans="1:19" ht="40" customHeight="1" x14ac:dyDescent="0.25">
      <c r="A7" s="146" t="s">
        <v>89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72"/>
    </row>
    <row r="8" spans="1:19" ht="40" customHeight="1" x14ac:dyDescent="0.45">
      <c r="A8" s="73"/>
      <c r="B8" s="74" t="s">
        <v>50</v>
      </c>
      <c r="C8" s="74" t="s">
        <v>0</v>
      </c>
      <c r="D8" s="100" t="s">
        <v>75</v>
      </c>
      <c r="E8" s="40" t="s">
        <v>87</v>
      </c>
      <c r="F8" s="76"/>
      <c r="G8" s="76"/>
      <c r="H8" s="76"/>
      <c r="I8" s="76"/>
      <c r="J8" s="77"/>
      <c r="K8" s="78"/>
      <c r="L8" s="79"/>
    </row>
    <row r="9" spans="1:19" ht="40" customHeight="1" x14ac:dyDescent="0.45">
      <c r="A9" s="73"/>
      <c r="B9" s="74" t="s">
        <v>51</v>
      </c>
      <c r="C9" s="74" t="s">
        <v>25</v>
      </c>
      <c r="D9" s="100" t="s">
        <v>76</v>
      </c>
      <c r="E9" s="40" t="s">
        <v>88</v>
      </c>
      <c r="F9" s="76"/>
      <c r="G9" s="76"/>
      <c r="H9" s="76"/>
      <c r="I9" s="76"/>
      <c r="J9" s="77"/>
      <c r="K9" s="78"/>
      <c r="L9" s="79"/>
    </row>
    <row r="10" spans="1:19" ht="40" customHeight="1" x14ac:dyDescent="0.25">
      <c r="A10" s="146" t="s">
        <v>13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72"/>
    </row>
    <row r="11" spans="1:19" ht="40" customHeight="1" x14ac:dyDescent="0.45">
      <c r="A11" s="73"/>
      <c r="B11" s="80" t="s">
        <v>31</v>
      </c>
      <c r="C11" s="74" t="s">
        <v>0</v>
      </c>
      <c r="D11" s="85"/>
      <c r="E11" s="85"/>
      <c r="F11" s="76"/>
      <c r="G11" s="76"/>
      <c r="H11" s="76"/>
      <c r="I11" s="76"/>
      <c r="J11" s="77"/>
      <c r="K11" s="78"/>
      <c r="L11" s="79"/>
    </row>
    <row r="12" spans="1:19" ht="40" customHeight="1" x14ac:dyDescent="0.45">
      <c r="A12" s="73"/>
      <c r="B12" s="80" t="s">
        <v>52</v>
      </c>
      <c r="C12" s="74" t="s">
        <v>16</v>
      </c>
      <c r="D12" s="85"/>
      <c r="E12" s="85"/>
      <c r="F12" s="76"/>
      <c r="G12" s="76"/>
      <c r="H12" s="76"/>
      <c r="I12" s="76"/>
      <c r="J12" s="77"/>
      <c r="K12" s="78"/>
      <c r="L12" s="79"/>
    </row>
    <row r="13" spans="1:19" ht="40" customHeight="1" x14ac:dyDescent="0.45">
      <c r="A13" s="73"/>
      <c r="B13" s="80" t="s">
        <v>51</v>
      </c>
      <c r="C13" s="74" t="s">
        <v>0</v>
      </c>
      <c r="D13" s="85"/>
      <c r="E13" s="85"/>
      <c r="F13" s="76"/>
      <c r="G13" s="76"/>
      <c r="H13" s="76"/>
      <c r="I13" s="76"/>
      <c r="J13" s="77"/>
      <c r="K13" s="78"/>
      <c r="L13" s="79"/>
    </row>
    <row r="14" spans="1:19" ht="40" customHeight="1" x14ac:dyDescent="0.45">
      <c r="A14" s="73">
        <v>19</v>
      </c>
      <c r="B14" s="80" t="s">
        <v>59</v>
      </c>
      <c r="C14" s="74" t="s">
        <v>16</v>
      </c>
      <c r="D14" s="100" t="s">
        <v>77</v>
      </c>
      <c r="E14" s="40" t="s">
        <v>91</v>
      </c>
      <c r="F14" s="76">
        <f>'[1]C-20-1'!C22</f>
        <v>298</v>
      </c>
      <c r="G14" s="76">
        <v>1000</v>
      </c>
      <c r="H14" s="76">
        <f>'[1]C-20-2'!C22</f>
        <v>292.5</v>
      </c>
      <c r="I14" s="76">
        <v>1000</v>
      </c>
      <c r="J14" s="77">
        <v>1000</v>
      </c>
      <c r="K14" s="78">
        <v>1</v>
      </c>
      <c r="L14" s="79">
        <v>25</v>
      </c>
    </row>
    <row r="15" spans="1:19" ht="40" customHeight="1" x14ac:dyDescent="0.25">
      <c r="A15" s="146" t="s">
        <v>12</v>
      </c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72"/>
    </row>
    <row r="16" spans="1:19" ht="40" customHeight="1" x14ac:dyDescent="0.45">
      <c r="A16" s="73">
        <v>1</v>
      </c>
      <c r="B16" s="80" t="s">
        <v>45</v>
      </c>
      <c r="C16" s="74" t="s">
        <v>27</v>
      </c>
      <c r="D16" s="85"/>
      <c r="E16" s="85"/>
      <c r="F16" s="76">
        <f>'[1]A-20-1'!C22</f>
        <v>0</v>
      </c>
      <c r="G16" s="81">
        <f>F16*1000/(MAX($F$16,$F$17,$F$18,$F$19))</f>
        <v>0</v>
      </c>
      <c r="H16" s="76">
        <f>'[1]A-20-2'!C22</f>
        <v>0</v>
      </c>
      <c r="I16" s="81">
        <f>H16*1000/(MAX($H$16,$H$17,$H$18,$H$19))</f>
        <v>0</v>
      </c>
      <c r="J16" s="77">
        <f>MAX(G16,I16)</f>
        <v>0</v>
      </c>
      <c r="K16" s="78"/>
      <c r="L16" s="79"/>
      <c r="O16" s="82"/>
      <c r="P16" s="82"/>
      <c r="Q16" s="82"/>
      <c r="R16" s="82"/>
      <c r="S16" s="82"/>
    </row>
    <row r="17" spans="1:20" ht="40" customHeight="1" x14ac:dyDescent="0.45">
      <c r="A17" s="73">
        <v>2</v>
      </c>
      <c r="B17" s="80" t="s">
        <v>32</v>
      </c>
      <c r="C17" s="74" t="s">
        <v>0</v>
      </c>
      <c r="D17" s="85"/>
      <c r="E17" s="85"/>
      <c r="F17" s="76">
        <f>'[1]A-20-1'!G22</f>
        <v>0</v>
      </c>
      <c r="G17" s="81">
        <f t="shared" ref="G17:G19" si="0">F17*1000/(MAX($F$16,$F$17,$F$18,$F$19))</f>
        <v>0</v>
      </c>
      <c r="H17" s="76">
        <f>'[1]A-20-2'!G22</f>
        <v>0</v>
      </c>
      <c r="I17" s="81">
        <f t="shared" ref="I17:I19" si="1">H17*1000/(MAX($H$16,$H$17,$H$18,$H$19))</f>
        <v>0</v>
      </c>
      <c r="J17" s="77">
        <f t="shared" ref="J17:J19" si="2">MAX(G17,I17)</f>
        <v>0</v>
      </c>
      <c r="K17" s="78"/>
      <c r="L17" s="79"/>
      <c r="O17" s="82"/>
      <c r="P17" s="82"/>
      <c r="Q17" s="82"/>
      <c r="R17" s="82"/>
      <c r="S17" s="82"/>
    </row>
    <row r="18" spans="1:20" ht="40" customHeight="1" x14ac:dyDescent="0.45">
      <c r="A18" s="73">
        <v>3</v>
      </c>
      <c r="B18" s="80" t="s">
        <v>57</v>
      </c>
      <c r="C18" s="74" t="s">
        <v>16</v>
      </c>
      <c r="D18" s="100" t="s">
        <v>78</v>
      </c>
      <c r="E18" s="40" t="s">
        <v>92</v>
      </c>
      <c r="F18" s="76">
        <f>'[1]A-20-1'!K22</f>
        <v>673.5</v>
      </c>
      <c r="G18" s="81">
        <f t="shared" si="0"/>
        <v>1000</v>
      </c>
      <c r="H18" s="76">
        <f>'[1]A-20-2'!K22</f>
        <v>694</v>
      </c>
      <c r="I18" s="81">
        <f t="shared" si="1"/>
        <v>1000</v>
      </c>
      <c r="J18" s="77">
        <f t="shared" si="2"/>
        <v>1000</v>
      </c>
      <c r="K18" s="78">
        <v>1</v>
      </c>
      <c r="L18" s="79">
        <v>25</v>
      </c>
      <c r="O18" s="82"/>
      <c r="P18" s="82"/>
      <c r="Q18" s="82"/>
      <c r="R18" s="82"/>
      <c r="S18" s="82"/>
    </row>
    <row r="19" spans="1:20" ht="40" customHeight="1" x14ac:dyDescent="0.45">
      <c r="A19" s="73">
        <v>4</v>
      </c>
      <c r="B19" s="80" t="s">
        <v>55</v>
      </c>
      <c r="C19" s="74" t="s">
        <v>56</v>
      </c>
      <c r="D19" s="100" t="s">
        <v>79</v>
      </c>
      <c r="E19" s="40" t="s">
        <v>93</v>
      </c>
      <c r="F19" s="76">
        <f>'[1]A-20-1'!O22</f>
        <v>509.5</v>
      </c>
      <c r="G19" s="81">
        <f t="shared" si="0"/>
        <v>756.49591685226426</v>
      </c>
      <c r="H19" s="76">
        <f>'[1]A-20-2'!O22</f>
        <v>571.5</v>
      </c>
      <c r="I19" s="81">
        <f t="shared" si="1"/>
        <v>823.48703170028818</v>
      </c>
      <c r="J19" s="77">
        <f t="shared" si="2"/>
        <v>823.48703170028818</v>
      </c>
      <c r="K19" s="78">
        <v>2</v>
      </c>
      <c r="L19" s="79">
        <v>23</v>
      </c>
      <c r="O19" s="82"/>
      <c r="P19" s="82"/>
      <c r="Q19" s="82"/>
      <c r="R19" s="82"/>
      <c r="S19" s="82"/>
    </row>
    <row r="20" spans="1:20" ht="40" customHeight="1" x14ac:dyDescent="0.25">
      <c r="A20" s="146" t="s">
        <v>11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72"/>
    </row>
    <row r="21" spans="1:20" ht="40" customHeight="1" x14ac:dyDescent="0.45">
      <c r="A21" s="73">
        <v>5</v>
      </c>
      <c r="B21" s="80" t="s">
        <v>33</v>
      </c>
      <c r="C21" s="74" t="s">
        <v>24</v>
      </c>
      <c r="D21" s="100" t="s">
        <v>80</v>
      </c>
      <c r="E21" s="40" t="s">
        <v>94</v>
      </c>
      <c r="F21" s="76">
        <f>'[1]P-19-1'!C22</f>
        <v>674.5</v>
      </c>
      <c r="G21" s="81">
        <f>F21*1000/(MAX($F$28,$F$22,$F$24,$F$26,$F$33,$F$29,$F$34,$F$21,$F$25,$F$23,$F$27,$F$30,$F$31,$F$32))</f>
        <v>728.00863464651911</v>
      </c>
      <c r="H21" s="76">
        <f>'[1]P-19-2'!C22</f>
        <v>603.5</v>
      </c>
      <c r="I21" s="81">
        <f t="shared" ref="I21:I34" si="3">H21*1000/(MAX($H$28,$H$22,$H$24,$H$26,$H$33,$H$29,$H$34,$H$21,$H$25,$H$23,$H$27,$H$30,$H$31,$H$32))</f>
        <v>658.1960955393173</v>
      </c>
      <c r="J21" s="77">
        <f t="shared" ref="J21:J34" si="4">MAX(G21,I21)</f>
        <v>728.00863464651911</v>
      </c>
      <c r="K21" s="78">
        <v>6</v>
      </c>
      <c r="L21" s="79">
        <v>17</v>
      </c>
      <c r="O21" s="83"/>
      <c r="P21" s="83"/>
      <c r="Q21" s="83"/>
      <c r="R21" s="83"/>
      <c r="S21" s="83"/>
      <c r="T21" s="84"/>
    </row>
    <row r="22" spans="1:20" ht="40" customHeight="1" x14ac:dyDescent="0.45">
      <c r="A22" s="73">
        <v>6</v>
      </c>
      <c r="B22" s="80" t="s">
        <v>30</v>
      </c>
      <c r="C22" s="74" t="s">
        <v>0</v>
      </c>
      <c r="D22" s="85"/>
      <c r="E22" s="85"/>
      <c r="F22" s="76">
        <f>'[1]P-19-1'!G22</f>
        <v>0</v>
      </c>
      <c r="G22" s="81">
        <f>'[1]P-19-2'!G22</f>
        <v>0</v>
      </c>
      <c r="H22" s="76">
        <f>'[1]P-19-2'!G22</f>
        <v>0</v>
      </c>
      <c r="I22" s="81">
        <f t="shared" si="3"/>
        <v>0</v>
      </c>
      <c r="J22" s="77">
        <f t="shared" si="4"/>
        <v>0</v>
      </c>
      <c r="K22" s="78"/>
      <c r="L22" s="79"/>
      <c r="O22" s="83"/>
      <c r="P22" s="83"/>
      <c r="Q22" s="83"/>
      <c r="R22" s="83"/>
      <c r="S22" s="83"/>
      <c r="T22" s="84"/>
    </row>
    <row r="23" spans="1:20" ht="40" customHeight="1" x14ac:dyDescent="0.45">
      <c r="A23" s="73">
        <v>7</v>
      </c>
      <c r="B23" s="80" t="s">
        <v>37</v>
      </c>
      <c r="C23" s="74" t="s">
        <v>1</v>
      </c>
      <c r="D23" s="85"/>
      <c r="E23" s="85"/>
      <c r="F23" s="86">
        <f>'[1]P-19-1'!K22</f>
        <v>0</v>
      </c>
      <c r="G23" s="81">
        <f t="shared" ref="G23:G34" si="5">F23*1000/(MAX($F$28,$F$22,$F$24,$F$26,$F$33,$F$29,$F$34,$F$21,$F$25,$F$23,$F$27,$F$30,$F$31,$F$32))</f>
        <v>0</v>
      </c>
      <c r="H23" s="86">
        <f>'[1]P-19-2'!K22</f>
        <v>0</v>
      </c>
      <c r="I23" s="81">
        <f t="shared" si="3"/>
        <v>0</v>
      </c>
      <c r="J23" s="77">
        <f t="shared" si="4"/>
        <v>0</v>
      </c>
      <c r="K23" s="87"/>
      <c r="L23" s="88"/>
      <c r="O23" s="83"/>
      <c r="P23" s="83"/>
      <c r="Q23" s="83"/>
      <c r="R23" s="83"/>
      <c r="S23" s="83"/>
      <c r="T23" s="84"/>
    </row>
    <row r="24" spans="1:20" ht="40" customHeight="1" x14ac:dyDescent="0.45">
      <c r="A24" s="73">
        <v>8</v>
      </c>
      <c r="B24" s="80" t="s">
        <v>36</v>
      </c>
      <c r="C24" s="74" t="s">
        <v>0</v>
      </c>
      <c r="D24" s="100" t="s">
        <v>81</v>
      </c>
      <c r="E24" s="40" t="s">
        <v>95</v>
      </c>
      <c r="F24" s="86">
        <f>'[1]P-19-1'!O22</f>
        <v>869.5</v>
      </c>
      <c r="G24" s="81">
        <f t="shared" si="5"/>
        <v>938.47814355099842</v>
      </c>
      <c r="H24" s="86">
        <f>'[1]P-19-2'!O22</f>
        <v>898.5</v>
      </c>
      <c r="I24" s="81">
        <f t="shared" si="3"/>
        <v>979.93238084851134</v>
      </c>
      <c r="J24" s="77">
        <f t="shared" si="4"/>
        <v>979.93238084851134</v>
      </c>
      <c r="K24" s="87">
        <v>2</v>
      </c>
      <c r="L24" s="88">
        <v>23</v>
      </c>
      <c r="O24" s="83"/>
      <c r="P24" s="83"/>
      <c r="Q24" s="83"/>
      <c r="R24" s="83"/>
      <c r="S24" s="83"/>
      <c r="T24" s="84"/>
    </row>
    <row r="25" spans="1:20" ht="40" customHeight="1" x14ac:dyDescent="0.45">
      <c r="A25" s="73">
        <v>9</v>
      </c>
      <c r="B25" s="80" t="s">
        <v>38</v>
      </c>
      <c r="C25" s="74" t="s">
        <v>1</v>
      </c>
      <c r="D25" s="100" t="s">
        <v>82</v>
      </c>
      <c r="E25" s="40" t="s">
        <v>96</v>
      </c>
      <c r="F25" s="86">
        <f>'[1]P-19-1'!S22</f>
        <v>548.5</v>
      </c>
      <c r="G25" s="81">
        <f t="shared" si="5"/>
        <v>592.01295196977878</v>
      </c>
      <c r="H25" s="86">
        <f>'[1]P-19-2'!S22</f>
        <v>529</v>
      </c>
      <c r="I25" s="81">
        <f t="shared" si="3"/>
        <v>576.9440506053005</v>
      </c>
      <c r="J25" s="77">
        <f t="shared" si="4"/>
        <v>592.01295196977878</v>
      </c>
      <c r="K25" s="87">
        <v>9</v>
      </c>
      <c r="L25" s="88">
        <v>14</v>
      </c>
      <c r="O25" s="83"/>
      <c r="P25" s="83"/>
      <c r="Q25" s="83"/>
      <c r="R25" s="83"/>
      <c r="S25" s="83"/>
      <c r="T25" s="84"/>
    </row>
    <row r="26" spans="1:20" ht="40" customHeight="1" x14ac:dyDescent="0.45">
      <c r="A26" s="73">
        <v>10</v>
      </c>
      <c r="B26" s="80" t="s">
        <v>35</v>
      </c>
      <c r="C26" s="74" t="s">
        <v>0</v>
      </c>
      <c r="D26" s="100" t="s">
        <v>83</v>
      </c>
      <c r="E26" s="40" t="s">
        <v>97</v>
      </c>
      <c r="F26" s="86">
        <f>'[1]P-19-1'!W22</f>
        <v>885</v>
      </c>
      <c r="G26" s="81">
        <f t="shared" si="5"/>
        <v>955.2077711818672</v>
      </c>
      <c r="H26" s="86">
        <f>'[1]P-19-2'!W22</f>
        <v>880</v>
      </c>
      <c r="I26" s="81">
        <f t="shared" si="3"/>
        <v>959.75569854946013</v>
      </c>
      <c r="J26" s="77">
        <f t="shared" si="4"/>
        <v>959.75569854946013</v>
      </c>
      <c r="K26" s="87">
        <v>3</v>
      </c>
      <c r="L26" s="88">
        <v>20</v>
      </c>
      <c r="O26" s="83"/>
      <c r="P26" s="83"/>
      <c r="Q26" s="83"/>
      <c r="R26" s="83"/>
      <c r="S26" s="83"/>
      <c r="T26" s="84"/>
    </row>
    <row r="27" spans="1:20" ht="40" customHeight="1" x14ac:dyDescent="0.45">
      <c r="A27" s="73">
        <v>11</v>
      </c>
      <c r="B27" s="80" t="s">
        <v>43</v>
      </c>
      <c r="C27" s="74" t="s">
        <v>0</v>
      </c>
      <c r="D27" s="100" t="s">
        <v>84</v>
      </c>
      <c r="E27" s="40" t="s">
        <v>98</v>
      </c>
      <c r="F27" s="86">
        <f>'[1]P-19-1'!AA22</f>
        <v>741.5</v>
      </c>
      <c r="G27" s="81">
        <f t="shared" si="5"/>
        <v>800.32379924446843</v>
      </c>
      <c r="H27" s="86">
        <f>'[1]P-19-2'!AA22</f>
        <v>637.5</v>
      </c>
      <c r="I27" s="81">
        <f t="shared" si="3"/>
        <v>695.27756571054647</v>
      </c>
      <c r="J27" s="77">
        <f t="shared" si="4"/>
        <v>800.32379924446843</v>
      </c>
      <c r="K27" s="87">
        <v>4</v>
      </c>
      <c r="L27" s="88">
        <v>19</v>
      </c>
      <c r="O27" s="83"/>
      <c r="P27" s="83"/>
      <c r="Q27" s="83"/>
      <c r="R27" s="83"/>
      <c r="S27" s="83"/>
      <c r="T27" s="84"/>
    </row>
    <row r="28" spans="1:20" ht="40" customHeight="1" x14ac:dyDescent="0.45">
      <c r="A28" s="73">
        <v>12</v>
      </c>
      <c r="B28" s="80" t="s">
        <v>41</v>
      </c>
      <c r="C28" s="74" t="s">
        <v>40</v>
      </c>
      <c r="D28" s="100" t="s">
        <v>85</v>
      </c>
      <c r="E28" s="40" t="s">
        <v>99</v>
      </c>
      <c r="F28" s="86">
        <f>'[1]P-19-1'!AE22</f>
        <v>926.5</v>
      </c>
      <c r="G28" s="81">
        <f t="shared" si="5"/>
        <v>1000</v>
      </c>
      <c r="H28" s="86">
        <f>'[1]P-19-2'!AE22</f>
        <v>916.9</v>
      </c>
      <c r="I28" s="81">
        <f t="shared" si="3"/>
        <v>1000</v>
      </c>
      <c r="J28" s="77">
        <f t="shared" si="4"/>
        <v>1000</v>
      </c>
      <c r="K28" s="87">
        <v>1</v>
      </c>
      <c r="L28" s="88">
        <v>25</v>
      </c>
      <c r="O28" s="83"/>
      <c r="P28" s="83"/>
      <c r="Q28" s="83"/>
      <c r="R28" s="83"/>
      <c r="S28" s="83"/>
      <c r="T28" s="84"/>
    </row>
    <row r="29" spans="1:20" ht="40" customHeight="1" x14ac:dyDescent="0.45">
      <c r="A29" s="73">
        <v>13</v>
      </c>
      <c r="B29" s="80" t="s">
        <v>58</v>
      </c>
      <c r="C29" s="74" t="s">
        <v>1</v>
      </c>
      <c r="D29" s="100" t="s">
        <v>86</v>
      </c>
      <c r="E29" s="40" t="s">
        <v>100</v>
      </c>
      <c r="F29" s="86">
        <f>'[1]P-19-1'!AI22</f>
        <v>623</v>
      </c>
      <c r="G29" s="81">
        <f t="shared" si="5"/>
        <v>672.4230976794388</v>
      </c>
      <c r="H29" s="86">
        <f>'[1]P-19-2'!AI22</f>
        <v>658</v>
      </c>
      <c r="I29" s="81">
        <f t="shared" si="3"/>
        <v>717.63551096084632</v>
      </c>
      <c r="J29" s="77">
        <f t="shared" si="4"/>
        <v>717.63551096084632</v>
      </c>
      <c r="K29" s="87">
        <v>7</v>
      </c>
      <c r="L29" s="88">
        <v>16</v>
      </c>
      <c r="O29" s="83"/>
      <c r="P29" s="83"/>
      <c r="Q29" s="83"/>
      <c r="R29" s="83"/>
      <c r="S29" s="83"/>
      <c r="T29" s="84"/>
    </row>
    <row r="30" spans="1:20" ht="40" customHeight="1" x14ac:dyDescent="0.45">
      <c r="A30" s="73">
        <v>14</v>
      </c>
      <c r="B30" s="80" t="s">
        <v>39</v>
      </c>
      <c r="C30" s="74" t="s">
        <v>40</v>
      </c>
      <c r="D30" s="85"/>
      <c r="E30" s="85"/>
      <c r="F30" s="86">
        <f>'[1]P-19-1'!AM22</f>
        <v>0</v>
      </c>
      <c r="G30" s="81">
        <f t="shared" si="5"/>
        <v>0</v>
      </c>
      <c r="H30" s="86">
        <f>'[1]P-19-2'!AM22</f>
        <v>0</v>
      </c>
      <c r="I30" s="81">
        <f t="shared" si="3"/>
        <v>0</v>
      </c>
      <c r="J30" s="77">
        <f t="shared" si="4"/>
        <v>0</v>
      </c>
      <c r="K30" s="87"/>
      <c r="L30" s="88"/>
      <c r="O30" s="83"/>
      <c r="P30" s="83"/>
      <c r="Q30" s="83"/>
      <c r="R30" s="83"/>
      <c r="S30" s="83"/>
      <c r="T30" s="84"/>
    </row>
    <row r="31" spans="1:20" ht="40" customHeight="1" x14ac:dyDescent="0.45">
      <c r="A31" s="73">
        <v>15</v>
      </c>
      <c r="B31" s="80" t="s">
        <v>34</v>
      </c>
      <c r="C31" s="74" t="s">
        <v>28</v>
      </c>
      <c r="D31" s="75"/>
      <c r="E31" s="75"/>
      <c r="F31" s="86">
        <f>'[1]P-19-1'!AQ22</f>
        <v>436</v>
      </c>
      <c r="G31" s="81">
        <f t="shared" si="5"/>
        <v>470.58823529411762</v>
      </c>
      <c r="H31" s="86">
        <f>'[1]P-19-2'!AQ22</f>
        <v>308</v>
      </c>
      <c r="I31" s="81">
        <f t="shared" si="3"/>
        <v>335.91449449231106</v>
      </c>
      <c r="J31" s="77">
        <f t="shared" si="4"/>
        <v>470.58823529411762</v>
      </c>
      <c r="K31" s="87">
        <v>10</v>
      </c>
      <c r="L31" s="88">
        <v>13</v>
      </c>
      <c r="O31" s="83"/>
      <c r="P31" s="83"/>
      <c r="Q31" s="83"/>
      <c r="R31" s="83"/>
      <c r="S31" s="83"/>
      <c r="T31" s="84"/>
    </row>
    <row r="32" spans="1:20" ht="40" customHeight="1" x14ac:dyDescent="0.45">
      <c r="A32" s="73">
        <v>16</v>
      </c>
      <c r="B32" s="80" t="s">
        <v>44</v>
      </c>
      <c r="C32" s="89" t="s">
        <v>0</v>
      </c>
      <c r="D32" s="85"/>
      <c r="E32" s="85"/>
      <c r="F32" s="86">
        <f>'[1]P-19-1'!AU22</f>
        <v>0</v>
      </c>
      <c r="G32" s="81">
        <f t="shared" si="5"/>
        <v>0</v>
      </c>
      <c r="H32" s="86">
        <f>'[1]P-19-2'!AU22</f>
        <v>0</v>
      </c>
      <c r="I32" s="81">
        <f t="shared" si="3"/>
        <v>0</v>
      </c>
      <c r="J32" s="77">
        <f t="shared" si="4"/>
        <v>0</v>
      </c>
      <c r="K32" s="87"/>
      <c r="L32" s="88"/>
      <c r="O32" s="83"/>
      <c r="P32" s="83"/>
      <c r="Q32" s="83"/>
      <c r="R32" s="83"/>
      <c r="S32" s="83"/>
      <c r="T32" s="84"/>
    </row>
    <row r="33" spans="1:20" ht="40" customHeight="1" x14ac:dyDescent="0.45">
      <c r="A33" s="73">
        <v>17</v>
      </c>
      <c r="B33" s="80" t="s">
        <v>29</v>
      </c>
      <c r="C33" s="74" t="s">
        <v>24</v>
      </c>
      <c r="D33" s="100" t="s">
        <v>87</v>
      </c>
      <c r="E33" s="40" t="s">
        <v>101</v>
      </c>
      <c r="F33" s="86">
        <f>'[1]P-19-1'!AY22</f>
        <v>686</v>
      </c>
      <c r="G33" s="81">
        <f t="shared" si="5"/>
        <v>740.42093901780891</v>
      </c>
      <c r="H33" s="86">
        <f>'[1]P-19-2'!AY22</f>
        <v>715.5</v>
      </c>
      <c r="I33" s="81">
        <f t="shared" si="3"/>
        <v>780.34682080924858</v>
      </c>
      <c r="J33" s="77">
        <f t="shared" si="4"/>
        <v>780.34682080924858</v>
      </c>
      <c r="K33" s="87">
        <v>5</v>
      </c>
      <c r="L33" s="88">
        <v>18</v>
      </c>
      <c r="O33" s="83"/>
      <c r="P33" s="83"/>
      <c r="Q33" s="83"/>
      <c r="R33" s="83"/>
      <c r="S33" s="83"/>
      <c r="T33" s="84"/>
    </row>
    <row r="34" spans="1:20" ht="40" customHeight="1" thickBot="1" x14ac:dyDescent="0.5">
      <c r="A34" s="90">
        <v>18</v>
      </c>
      <c r="B34" s="91" t="s">
        <v>54</v>
      </c>
      <c r="C34" s="92" t="s">
        <v>0</v>
      </c>
      <c r="D34" s="101" t="s">
        <v>88</v>
      </c>
      <c r="E34" s="93" t="s">
        <v>102</v>
      </c>
      <c r="F34" s="94">
        <f>'[1]P-19-1'!BC22</f>
        <v>657</v>
      </c>
      <c r="G34" s="95">
        <f t="shared" si="5"/>
        <v>709.12034538586079</v>
      </c>
      <c r="H34" s="94">
        <f>'[1]P-19-2'!BC22</f>
        <v>571.5</v>
      </c>
      <c r="I34" s="96">
        <f t="shared" si="3"/>
        <v>623.29588831933688</v>
      </c>
      <c r="J34" s="97">
        <f t="shared" si="4"/>
        <v>709.12034538586079</v>
      </c>
      <c r="K34" s="98">
        <v>8</v>
      </c>
      <c r="L34" s="99">
        <v>15</v>
      </c>
      <c r="O34" s="83"/>
      <c r="P34" s="83"/>
      <c r="Q34" s="83"/>
      <c r="R34" s="83"/>
      <c r="S34" s="83"/>
      <c r="T34" s="84"/>
    </row>
    <row r="35" spans="1:20" ht="16" thickTop="1" x14ac:dyDescent="0.35"/>
  </sheetData>
  <mergeCells count="15">
    <mergeCell ref="A7:K7"/>
    <mergeCell ref="A10:K10"/>
    <mergeCell ref="A15:K15"/>
    <mergeCell ref="A20:K20"/>
    <mergeCell ref="A3:L4"/>
    <mergeCell ref="A5:A6"/>
    <mergeCell ref="B5:B6"/>
    <mergeCell ref="C5:C6"/>
    <mergeCell ref="D5:D6"/>
    <mergeCell ref="F5:G5"/>
    <mergeCell ref="H5:I5"/>
    <mergeCell ref="J5:J6"/>
    <mergeCell ref="K5:K6"/>
    <mergeCell ref="L5:L6"/>
    <mergeCell ref="E5:E6"/>
  </mergeCells>
  <pageMargins left="0.74803149606299213" right="0.74803149606299213" top="0.31496062992125984" bottom="0.31496062992125984" header="0" footer="0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topLeftCell="A17" zoomScale="50" zoomScaleNormal="50" workbookViewId="0">
      <selection activeCell="D33" sqref="D33"/>
    </sheetView>
  </sheetViews>
  <sheetFormatPr baseColWidth="10" defaultRowHeight="15.5" x14ac:dyDescent="0.35"/>
  <cols>
    <col min="1" max="1" width="26.453125" style="66" bestFit="1" customWidth="1"/>
    <col min="2" max="2" width="66.26953125" style="66" bestFit="1" customWidth="1"/>
    <col min="3" max="3" width="33.81640625" style="66" customWidth="1"/>
    <col min="4" max="4" width="17.54296875" style="66" bestFit="1" customWidth="1"/>
    <col min="5" max="5" width="18.453125" style="68" bestFit="1" customWidth="1"/>
    <col min="6" max="6" width="17.1796875" style="68" customWidth="1"/>
    <col min="7" max="7" width="18.453125" style="69" bestFit="1" customWidth="1"/>
    <col min="8" max="8" width="10.81640625" style="69" bestFit="1" customWidth="1"/>
    <col min="9" max="9" width="14.453125" style="70" bestFit="1" customWidth="1"/>
    <col min="10" max="11" width="10.90625" style="70"/>
    <col min="12" max="12" width="12" style="70" bestFit="1" customWidth="1"/>
    <col min="13" max="16384" width="10.90625" style="70"/>
  </cols>
  <sheetData>
    <row r="1" spans="1:18" x14ac:dyDescent="0.35">
      <c r="E1" s="67"/>
    </row>
    <row r="2" spans="1:18" ht="16" thickBot="1" x14ac:dyDescent="0.4">
      <c r="E2" s="66"/>
      <c r="F2" s="66"/>
      <c r="G2" s="66"/>
      <c r="H2" s="66"/>
    </row>
    <row r="3" spans="1:18" ht="13" thickTop="1" x14ac:dyDescent="0.25">
      <c r="A3" s="148" t="s">
        <v>53</v>
      </c>
      <c r="B3" s="149"/>
      <c r="C3" s="149"/>
      <c r="D3" s="149"/>
      <c r="E3" s="149"/>
      <c r="F3" s="149"/>
      <c r="G3" s="149"/>
      <c r="H3" s="149"/>
      <c r="I3" s="150"/>
      <c r="J3" s="150"/>
      <c r="K3" s="151"/>
    </row>
    <row r="4" spans="1:18" ht="15.75" customHeight="1" x14ac:dyDescent="0.25">
      <c r="A4" s="152"/>
      <c r="B4" s="153"/>
      <c r="C4" s="153"/>
      <c r="D4" s="153"/>
      <c r="E4" s="153"/>
      <c r="F4" s="153"/>
      <c r="G4" s="153"/>
      <c r="H4" s="153"/>
      <c r="I4" s="153"/>
      <c r="J4" s="153"/>
      <c r="K4" s="154"/>
    </row>
    <row r="5" spans="1:18" ht="75.75" customHeight="1" x14ac:dyDescent="0.25">
      <c r="A5" s="155" t="s">
        <v>10</v>
      </c>
      <c r="B5" s="157" t="s">
        <v>9</v>
      </c>
      <c r="C5" s="157" t="s">
        <v>7</v>
      </c>
      <c r="D5" s="164" t="s">
        <v>21</v>
      </c>
      <c r="E5" s="160" t="s">
        <v>22</v>
      </c>
      <c r="F5" s="158"/>
      <c r="G5" s="160" t="s">
        <v>23</v>
      </c>
      <c r="H5" s="158"/>
      <c r="I5" s="159" t="s">
        <v>20</v>
      </c>
      <c r="J5" s="161" t="s">
        <v>19</v>
      </c>
      <c r="K5" s="162" t="s">
        <v>18</v>
      </c>
    </row>
    <row r="6" spans="1:18" ht="30" customHeight="1" x14ac:dyDescent="0.25">
      <c r="A6" s="156"/>
      <c r="B6" s="158"/>
      <c r="C6" s="158"/>
      <c r="D6" s="164"/>
      <c r="E6" s="71" t="s">
        <v>15</v>
      </c>
      <c r="F6" s="71" t="s">
        <v>14</v>
      </c>
      <c r="G6" s="71" t="s">
        <v>15</v>
      </c>
      <c r="H6" s="71" t="s">
        <v>14</v>
      </c>
      <c r="I6" s="159"/>
      <c r="J6" s="161"/>
      <c r="K6" s="162"/>
    </row>
    <row r="7" spans="1:18" ht="40" customHeight="1" x14ac:dyDescent="0.25">
      <c r="A7" s="146" t="s">
        <v>49</v>
      </c>
      <c r="B7" s="147"/>
      <c r="C7" s="147"/>
      <c r="D7" s="147"/>
      <c r="E7" s="147"/>
      <c r="F7" s="147"/>
      <c r="G7" s="147"/>
      <c r="H7" s="147"/>
      <c r="I7" s="147"/>
      <c r="J7" s="147"/>
      <c r="K7" s="72"/>
    </row>
    <row r="8" spans="1:18" ht="40" customHeight="1" x14ac:dyDescent="0.45">
      <c r="A8" s="73"/>
      <c r="B8" s="74" t="s">
        <v>50</v>
      </c>
      <c r="C8" s="74" t="s">
        <v>0</v>
      </c>
      <c r="D8" s="40" t="s">
        <v>109</v>
      </c>
      <c r="E8" s="76"/>
      <c r="F8" s="76"/>
      <c r="G8" s="76"/>
      <c r="H8" s="76"/>
      <c r="I8" s="77"/>
      <c r="J8" s="78"/>
      <c r="K8" s="79"/>
    </row>
    <row r="9" spans="1:18" ht="40" customHeight="1" x14ac:dyDescent="0.45">
      <c r="A9" s="73"/>
      <c r="B9" s="74" t="s">
        <v>51</v>
      </c>
      <c r="C9" s="74" t="s">
        <v>25</v>
      </c>
      <c r="D9" s="40" t="s">
        <v>110</v>
      </c>
      <c r="E9" s="76"/>
      <c r="F9" s="76"/>
      <c r="G9" s="76"/>
      <c r="H9" s="76"/>
      <c r="I9" s="77"/>
      <c r="J9" s="78"/>
      <c r="K9" s="79"/>
    </row>
    <row r="10" spans="1:18" ht="40" customHeight="1" x14ac:dyDescent="0.25">
      <c r="A10" s="146" t="s">
        <v>13</v>
      </c>
      <c r="B10" s="147"/>
      <c r="C10" s="147"/>
      <c r="D10" s="147"/>
      <c r="E10" s="147"/>
      <c r="F10" s="147"/>
      <c r="G10" s="147"/>
      <c r="H10" s="147"/>
      <c r="I10" s="147"/>
      <c r="J10" s="147"/>
      <c r="K10" s="72"/>
    </row>
    <row r="11" spans="1:18" ht="40" customHeight="1" x14ac:dyDescent="0.45">
      <c r="A11" s="73"/>
      <c r="B11" s="80" t="s">
        <v>31</v>
      </c>
      <c r="C11" s="74" t="s">
        <v>0</v>
      </c>
      <c r="D11" s="76"/>
      <c r="E11" s="76"/>
      <c r="F11" s="76"/>
      <c r="G11" s="76"/>
      <c r="H11" s="76"/>
      <c r="I11" s="77"/>
      <c r="J11" s="78"/>
      <c r="K11" s="79"/>
    </row>
    <row r="12" spans="1:18" ht="40" customHeight="1" x14ac:dyDescent="0.45">
      <c r="A12" s="73"/>
      <c r="B12" s="80" t="s">
        <v>52</v>
      </c>
      <c r="C12" s="74" t="s">
        <v>16</v>
      </c>
      <c r="D12" s="76"/>
      <c r="E12" s="76"/>
      <c r="F12" s="76"/>
      <c r="G12" s="76"/>
      <c r="H12" s="76"/>
      <c r="I12" s="77"/>
      <c r="J12" s="78"/>
      <c r="K12" s="79"/>
    </row>
    <row r="13" spans="1:18" ht="40" customHeight="1" x14ac:dyDescent="0.45">
      <c r="A13" s="73"/>
      <c r="B13" s="80" t="s">
        <v>51</v>
      </c>
      <c r="C13" s="74" t="s">
        <v>0</v>
      </c>
      <c r="D13" s="76"/>
      <c r="E13" s="76"/>
      <c r="F13" s="76"/>
      <c r="G13" s="76"/>
      <c r="H13" s="76"/>
      <c r="I13" s="77"/>
      <c r="J13" s="78"/>
      <c r="K13" s="79"/>
    </row>
    <row r="14" spans="1:18" ht="40" customHeight="1" x14ac:dyDescent="0.45">
      <c r="A14" s="73">
        <v>19</v>
      </c>
      <c r="B14" s="80" t="s">
        <v>59</v>
      </c>
      <c r="C14" s="74" t="s">
        <v>16</v>
      </c>
      <c r="D14" s="40" t="s">
        <v>111</v>
      </c>
      <c r="E14" s="76">
        <f>'[3]C-20-1'!C22</f>
        <v>342.5</v>
      </c>
      <c r="F14" s="76">
        <v>1000</v>
      </c>
      <c r="G14" s="76">
        <f>'[3]C-20-2'!C22</f>
        <v>345</v>
      </c>
      <c r="H14" s="76">
        <v>1000</v>
      </c>
      <c r="I14" s="77">
        <v>1000</v>
      </c>
      <c r="J14" s="78">
        <v>1</v>
      </c>
      <c r="K14" s="79">
        <v>25</v>
      </c>
    </row>
    <row r="15" spans="1:18" ht="40" customHeight="1" x14ac:dyDescent="0.25">
      <c r="A15" s="146" t="s">
        <v>12</v>
      </c>
      <c r="B15" s="147"/>
      <c r="C15" s="147"/>
      <c r="D15" s="147"/>
      <c r="E15" s="147"/>
      <c r="F15" s="147"/>
      <c r="G15" s="147"/>
      <c r="H15" s="147"/>
      <c r="I15" s="147"/>
      <c r="J15" s="147"/>
      <c r="K15" s="72"/>
    </row>
    <row r="16" spans="1:18" ht="40" customHeight="1" x14ac:dyDescent="0.45">
      <c r="A16" s="73">
        <v>1</v>
      </c>
      <c r="B16" s="80" t="s">
        <v>45</v>
      </c>
      <c r="C16" s="74" t="s">
        <v>27</v>
      </c>
      <c r="D16" s="76"/>
      <c r="E16" s="76">
        <f>'[3]A-20-1'!C22</f>
        <v>0</v>
      </c>
      <c r="F16" s="81">
        <f>E16*1000/(MAX($E$16,$E$17,$E$18,$E$19))</f>
        <v>0</v>
      </c>
      <c r="G16" s="76">
        <f>'[3]A-20-2'!C22</f>
        <v>0</v>
      </c>
      <c r="H16" s="81">
        <f>G16*1000/(MAX($G$16,$G$17,$G$18,$G$19))</f>
        <v>0</v>
      </c>
      <c r="I16" s="77">
        <f>MAX(F16,H16)</f>
        <v>0</v>
      </c>
      <c r="J16" s="78"/>
      <c r="K16" s="79"/>
      <c r="N16" s="82"/>
      <c r="O16" s="82"/>
      <c r="P16" s="82"/>
      <c r="Q16" s="82"/>
      <c r="R16" s="82"/>
    </row>
    <row r="17" spans="1:19" ht="40" customHeight="1" x14ac:dyDescent="0.45">
      <c r="A17" s="73">
        <v>2</v>
      </c>
      <c r="B17" s="80" t="s">
        <v>32</v>
      </c>
      <c r="C17" s="74" t="s">
        <v>0</v>
      </c>
      <c r="D17" s="76"/>
      <c r="E17" s="76">
        <f>'[3]A-20-1'!G22</f>
        <v>0</v>
      </c>
      <c r="F17" s="81">
        <f t="shared" ref="F17:F19" si="0">E17*1000/(MAX($E$16,$E$17,$E$18,$E$19))</f>
        <v>0</v>
      </c>
      <c r="G17" s="76">
        <f>'[3]A-20-2'!G22</f>
        <v>0</v>
      </c>
      <c r="H17" s="81">
        <f t="shared" ref="H17:H19" si="1">G17*1000/(MAX($G$16,$G$17,$G$18,$G$19))</f>
        <v>0</v>
      </c>
      <c r="I17" s="77">
        <f t="shared" ref="I17:I19" si="2">MAX(F17,H17)</f>
        <v>0</v>
      </c>
      <c r="J17" s="78"/>
      <c r="K17" s="79"/>
      <c r="N17" s="82"/>
      <c r="O17" s="82"/>
      <c r="P17" s="82"/>
      <c r="Q17" s="82"/>
      <c r="R17" s="82"/>
    </row>
    <row r="18" spans="1:19" ht="40" customHeight="1" x14ac:dyDescent="0.45">
      <c r="A18" s="73">
        <v>3</v>
      </c>
      <c r="B18" s="80" t="s">
        <v>57</v>
      </c>
      <c r="C18" s="74" t="s">
        <v>16</v>
      </c>
      <c r="D18" s="40" t="s">
        <v>112</v>
      </c>
      <c r="E18" s="76">
        <f>'[3]A-20-1'!K22</f>
        <v>729</v>
      </c>
      <c r="F18" s="81">
        <f t="shared" si="0"/>
        <v>1000</v>
      </c>
      <c r="G18" s="76">
        <f>'[3]A-20-2'!K22</f>
        <v>721</v>
      </c>
      <c r="H18" s="81">
        <f t="shared" si="1"/>
        <v>1000</v>
      </c>
      <c r="I18" s="77">
        <f t="shared" si="2"/>
        <v>1000</v>
      </c>
      <c r="J18" s="78">
        <v>1</v>
      </c>
      <c r="K18" s="79">
        <v>25</v>
      </c>
      <c r="N18" s="82"/>
      <c r="O18" s="82"/>
      <c r="P18" s="82"/>
      <c r="Q18" s="82"/>
      <c r="R18" s="82"/>
    </row>
    <row r="19" spans="1:19" ht="40" customHeight="1" x14ac:dyDescent="0.45">
      <c r="A19" s="73">
        <v>4</v>
      </c>
      <c r="B19" s="80" t="s">
        <v>55</v>
      </c>
      <c r="C19" s="74" t="s">
        <v>56</v>
      </c>
      <c r="D19" s="40" t="s">
        <v>113</v>
      </c>
      <c r="E19" s="76">
        <f>'[3]A-20-1'!O22</f>
        <v>611.5</v>
      </c>
      <c r="F19" s="81">
        <f t="shared" si="0"/>
        <v>838.82030178326477</v>
      </c>
      <c r="G19" s="76">
        <f>'[3]A-20-2'!O22</f>
        <v>585</v>
      </c>
      <c r="H19" s="81">
        <f t="shared" si="1"/>
        <v>811.37309292649104</v>
      </c>
      <c r="I19" s="77">
        <f t="shared" si="2"/>
        <v>838.82030178326477</v>
      </c>
      <c r="J19" s="78">
        <v>2</v>
      </c>
      <c r="K19" s="79">
        <v>23</v>
      </c>
      <c r="N19" s="82"/>
      <c r="O19" s="82"/>
      <c r="P19" s="82"/>
      <c r="Q19" s="82"/>
      <c r="R19" s="82"/>
    </row>
    <row r="20" spans="1:19" ht="40" customHeight="1" x14ac:dyDescent="0.25">
      <c r="A20" s="146" t="s">
        <v>11</v>
      </c>
      <c r="B20" s="147"/>
      <c r="C20" s="147"/>
      <c r="D20" s="147"/>
      <c r="E20" s="147"/>
      <c r="F20" s="147"/>
      <c r="G20" s="147"/>
      <c r="H20" s="147"/>
      <c r="I20" s="147"/>
      <c r="J20" s="147"/>
      <c r="K20" s="72"/>
    </row>
    <row r="21" spans="1:19" ht="40" customHeight="1" x14ac:dyDescent="0.45">
      <c r="A21" s="73">
        <v>5</v>
      </c>
      <c r="B21" s="80" t="s">
        <v>33</v>
      </c>
      <c r="C21" s="74" t="s">
        <v>24</v>
      </c>
      <c r="D21" s="167"/>
      <c r="E21" s="76">
        <f>'[3]P-19-1'!C22</f>
        <v>0</v>
      </c>
      <c r="F21" s="81">
        <f>E21*1000/(MAX($E$28,$E$22,$E$24,$E$26,$E$33,$E$29,$E$34,$E$21,$E$25,$E$23,$E$27,$E$30,$E$31,$E$32))</f>
        <v>0</v>
      </c>
      <c r="G21" s="76">
        <f>'[3]P-19-2'!C22</f>
        <v>0</v>
      </c>
      <c r="H21" s="81">
        <f>G21*1000/(MAX($G$28,$G$22,$G$24,$G$26,$G$33,$G$29,$G$34,$G$21,$G$25,$G$23,$G$27,$G$30,$G$31,$G$32))</f>
        <v>0</v>
      </c>
      <c r="I21" s="77">
        <f>MAX(F21,H21)</f>
        <v>0</v>
      </c>
      <c r="J21" s="78"/>
      <c r="K21" s="79"/>
      <c r="N21" s="83"/>
      <c r="O21" s="83"/>
      <c r="P21" s="83"/>
      <c r="Q21" s="83"/>
      <c r="R21" s="83"/>
      <c r="S21" s="84"/>
    </row>
    <row r="22" spans="1:19" ht="40" customHeight="1" x14ac:dyDescent="0.45">
      <c r="A22" s="73">
        <v>6</v>
      </c>
      <c r="B22" s="80" t="s">
        <v>30</v>
      </c>
      <c r="C22" s="74" t="s">
        <v>0</v>
      </c>
      <c r="D22" s="40" t="s">
        <v>114</v>
      </c>
      <c r="E22" s="76">
        <f>'[3]P-19-1'!G22</f>
        <v>900</v>
      </c>
      <c r="F22" s="81">
        <f>E22*1000/(MAX($E$28,$E$22,$E$24,$E$26,$E$33,$E$29,$E$34,$E$21,$E$25,$E$23,$E$27,$E$30,$E$31,$E$32))</f>
        <v>903.61445783132535</v>
      </c>
      <c r="G22" s="76">
        <f>'[3]P-19-2'!G22</f>
        <v>917.5</v>
      </c>
      <c r="H22" s="81">
        <f>G22*1000/(MAX($G$28,$G$22,$G$24,$G$26,$G$33,$G$29,$G$34,$G$21,$G$25,$G$23,$G$27,$G$30,$G$31,$G$32))</f>
        <v>958.22454308093995</v>
      </c>
      <c r="I22" s="77">
        <f>MAX(F22,H22)</f>
        <v>958.22454308093995</v>
      </c>
      <c r="J22" s="78">
        <v>2</v>
      </c>
      <c r="K22" s="79">
        <v>23</v>
      </c>
      <c r="N22" s="83"/>
      <c r="O22" s="83"/>
      <c r="P22" s="83"/>
      <c r="Q22" s="83"/>
      <c r="R22" s="83"/>
      <c r="S22" s="84"/>
    </row>
    <row r="23" spans="1:19" ht="40" customHeight="1" x14ac:dyDescent="0.45">
      <c r="A23" s="73">
        <v>7</v>
      </c>
      <c r="B23" s="80" t="s">
        <v>37</v>
      </c>
      <c r="C23" s="74" t="s">
        <v>1</v>
      </c>
      <c r="D23" s="85"/>
      <c r="E23" s="86">
        <f>'[3]P-19-1'!K22</f>
        <v>0</v>
      </c>
      <c r="F23" s="81">
        <f>E23*1000/(MAX($E$28,$E$22,$E$24,$E$26,$E$33,$E$29,$E$34,$E$21,$E$25,$E$23,$E$27,$E$30,$E$31,$E$32))</f>
        <v>0</v>
      </c>
      <c r="G23" s="86">
        <f>'[3]P-19-2'!K22</f>
        <v>0</v>
      </c>
      <c r="H23" s="81">
        <f>G23*1000/(MAX($G$28,$G$22,$G$24,$G$26,$G$33,$G$29,$G$34,$G$21,$G$25,$G$23,$G$27,$G$30,$G$31,$G$32))</f>
        <v>0</v>
      </c>
      <c r="I23" s="77">
        <f>MAX(F23,H23)</f>
        <v>0</v>
      </c>
      <c r="J23" s="87"/>
      <c r="K23" s="88"/>
      <c r="N23" s="83"/>
      <c r="O23" s="83"/>
      <c r="P23" s="83"/>
      <c r="Q23" s="83"/>
      <c r="R23" s="83"/>
      <c r="S23" s="84"/>
    </row>
    <row r="24" spans="1:19" ht="40" customHeight="1" x14ac:dyDescent="0.45">
      <c r="A24" s="73">
        <v>8</v>
      </c>
      <c r="B24" s="80" t="s">
        <v>36</v>
      </c>
      <c r="C24" s="74" t="s">
        <v>0</v>
      </c>
      <c r="D24" s="40" t="s">
        <v>115</v>
      </c>
      <c r="E24" s="86">
        <f>'[3]P-19-1'!O22</f>
        <v>912</v>
      </c>
      <c r="F24" s="81">
        <f>E24*1000/(MAX($E$28,$E$22,$E$24,$E$26,$E$33,$E$29,$E$34,$E$21,$E$25,$E$23,$E$27,$E$30,$E$31,$E$32))</f>
        <v>915.6626506024096</v>
      </c>
      <c r="G24" s="86">
        <f>'[3]P-19-2'!O22</f>
        <v>901.5</v>
      </c>
      <c r="H24" s="81">
        <f>G24*1000/(MAX($G$28,$G$22,$G$24,$G$26,$G$33,$G$29,$G$34,$G$21,$G$25,$G$23,$G$27,$G$30,$G$31,$G$32))</f>
        <v>941.51436031331593</v>
      </c>
      <c r="I24" s="77">
        <f>MAX(F24,H24)</f>
        <v>941.51436031331593</v>
      </c>
      <c r="J24" s="87">
        <v>3</v>
      </c>
      <c r="K24" s="88">
        <v>20</v>
      </c>
      <c r="N24" s="83"/>
      <c r="O24" s="83"/>
      <c r="P24" s="83"/>
      <c r="Q24" s="83"/>
      <c r="R24" s="83"/>
      <c r="S24" s="84"/>
    </row>
    <row r="25" spans="1:19" ht="40" customHeight="1" x14ac:dyDescent="0.45">
      <c r="A25" s="73">
        <v>9</v>
      </c>
      <c r="B25" s="80" t="s">
        <v>38</v>
      </c>
      <c r="C25" s="74" t="s">
        <v>1</v>
      </c>
      <c r="D25" s="40" t="s">
        <v>116</v>
      </c>
      <c r="E25" s="86">
        <f>'[3]P-19-1'!S22</f>
        <v>623.5</v>
      </c>
      <c r="F25" s="81">
        <f>E25*1000/(MAX($E$28,$E$22,$E$24,$E$26,$E$33,$E$29,$E$34,$E$21,$E$25,$E$23,$E$27,$E$30,$E$31,$E$32))</f>
        <v>626.00401606425703</v>
      </c>
      <c r="G25" s="86">
        <f>'[3]P-19-2'!S22</f>
        <v>638.5</v>
      </c>
      <c r="H25" s="81">
        <f>G25*1000/(MAX($G$28,$G$22,$G$24,$G$26,$G$33,$G$29,$G$34,$G$21,$G$25,$G$23,$G$27,$G$30,$G$31,$G$32))</f>
        <v>666.84073107049608</v>
      </c>
      <c r="I25" s="77">
        <f>MAX(F25,H25)</f>
        <v>666.84073107049608</v>
      </c>
      <c r="J25" s="87">
        <v>7</v>
      </c>
      <c r="K25" s="88">
        <v>16</v>
      </c>
      <c r="N25" s="83"/>
      <c r="O25" s="83"/>
      <c r="P25" s="83"/>
      <c r="Q25" s="83"/>
      <c r="R25" s="83"/>
      <c r="S25" s="84"/>
    </row>
    <row r="26" spans="1:19" ht="40" customHeight="1" x14ac:dyDescent="0.45">
      <c r="A26" s="73">
        <v>10</v>
      </c>
      <c r="B26" s="80" t="s">
        <v>35</v>
      </c>
      <c r="C26" s="74" t="s">
        <v>0</v>
      </c>
      <c r="D26" s="167"/>
      <c r="E26" s="86">
        <f>'[3]P-19-1'!W22</f>
        <v>0</v>
      </c>
      <c r="F26" s="81">
        <f>E26*1000/(MAX($E$28,$E$22,$E$24,$E$26,$E$33,$E$29,$E$34,$E$21,$E$25,$E$23,$E$27,$E$30,$E$31,$E$32))</f>
        <v>0</v>
      </c>
      <c r="G26" s="86">
        <f>'[3]P-19-2'!W22</f>
        <v>0</v>
      </c>
      <c r="H26" s="81">
        <f>G26*1000/(MAX($G$28,$G$22,$G$24,$G$26,$G$33,$G$29,$G$34,$G$21,$G$25,$G$23,$G$27,$G$30,$G$31,$G$32))</f>
        <v>0</v>
      </c>
      <c r="I26" s="77">
        <f>MAX(F26,H26)</f>
        <v>0</v>
      </c>
      <c r="J26" s="87"/>
      <c r="K26" s="88"/>
      <c r="N26" s="83"/>
      <c r="O26" s="83"/>
      <c r="P26" s="83"/>
      <c r="Q26" s="83"/>
      <c r="R26" s="83"/>
      <c r="S26" s="84"/>
    </row>
    <row r="27" spans="1:19" ht="40" customHeight="1" x14ac:dyDescent="0.45">
      <c r="A27" s="73">
        <v>11</v>
      </c>
      <c r="B27" s="80" t="s">
        <v>43</v>
      </c>
      <c r="C27" s="74" t="s">
        <v>0</v>
      </c>
      <c r="D27" s="167"/>
      <c r="E27" s="86">
        <f>'[3]P-19-1'!AA22</f>
        <v>0</v>
      </c>
      <c r="F27" s="81">
        <f>E27*1000/(MAX($E$28,$E$22,$E$24,$E$26,$E$33,$E$29,$E$34,$E$21,$E$25,$E$23,$E$27,$E$30,$E$31,$E$32))</f>
        <v>0</v>
      </c>
      <c r="G27" s="86">
        <f>'[3]P-19-2'!AA22</f>
        <v>0</v>
      </c>
      <c r="H27" s="81">
        <f>G27*1000/(MAX($G$28,$G$22,$G$24,$G$26,$G$33,$G$29,$G$34,$G$21,$G$25,$G$23,$G$27,$G$30,$G$31,$G$32))</f>
        <v>0</v>
      </c>
      <c r="I27" s="77">
        <f>MAX(F27,H27)</f>
        <v>0</v>
      </c>
      <c r="J27" s="87"/>
      <c r="K27" s="88"/>
      <c r="N27" s="83"/>
      <c r="O27" s="83"/>
      <c r="P27" s="83"/>
      <c r="Q27" s="83"/>
      <c r="R27" s="83"/>
      <c r="S27" s="84"/>
    </row>
    <row r="28" spans="1:19" ht="40" customHeight="1" x14ac:dyDescent="0.45">
      <c r="A28" s="73">
        <v>12</v>
      </c>
      <c r="B28" s="80" t="s">
        <v>41</v>
      </c>
      <c r="C28" s="74" t="s">
        <v>40</v>
      </c>
      <c r="D28" s="40" t="s">
        <v>117</v>
      </c>
      <c r="E28" s="86">
        <f>'[3]P-19-1'!AE22</f>
        <v>996</v>
      </c>
      <c r="F28" s="81">
        <f>E28*1000/(MAX($E$28,$E$22,$E$24,$E$26,$E$33,$E$29,$E$34,$E$21,$E$25,$E$23,$E$27,$E$30,$E$31,$E$32))</f>
        <v>1000</v>
      </c>
      <c r="G28" s="86">
        <f>'[3]P-19-2'!AE22</f>
        <v>957.5</v>
      </c>
      <c r="H28" s="81">
        <f>G28*1000/(MAX($G$28,$G$22,$G$24,$G$26,$G$33,$G$29,$G$34,$G$21,$G$25,$G$23,$G$27,$G$30,$G$31,$G$32))</f>
        <v>1000</v>
      </c>
      <c r="I28" s="77">
        <f>MAX(F28,H28)</f>
        <v>1000</v>
      </c>
      <c r="J28" s="87">
        <v>1</v>
      </c>
      <c r="K28" s="88">
        <v>25</v>
      </c>
      <c r="N28" s="83"/>
      <c r="O28" s="83"/>
      <c r="P28" s="83"/>
      <c r="Q28" s="83"/>
      <c r="R28" s="83"/>
      <c r="S28" s="84"/>
    </row>
    <row r="29" spans="1:19" ht="40" customHeight="1" x14ac:dyDescent="0.45">
      <c r="A29" s="73">
        <v>13</v>
      </c>
      <c r="B29" s="80" t="s">
        <v>58</v>
      </c>
      <c r="C29" s="74" t="s">
        <v>1</v>
      </c>
      <c r="D29" s="40" t="s">
        <v>118</v>
      </c>
      <c r="E29" s="86">
        <f>'[3]P-19-1'!AI22</f>
        <v>674</v>
      </c>
      <c r="F29" s="81">
        <f>E29*1000/(MAX($E$28,$E$22,$E$24,$E$26,$E$33,$E$29,$E$34,$E$21,$E$25,$E$23,$E$27,$E$30,$E$31,$E$32))</f>
        <v>676.70682730923693</v>
      </c>
      <c r="G29" s="86">
        <f>'[3]P-19-2'!AI22</f>
        <v>677.5</v>
      </c>
      <c r="H29" s="81">
        <f>G29*1000/(MAX($G$28,$G$22,$G$24,$G$26,$G$33,$G$29,$G$34,$G$21,$G$25,$G$23,$G$27,$G$30,$G$31,$G$32))</f>
        <v>707.57180156657967</v>
      </c>
      <c r="I29" s="77">
        <f>MAX(F29,H29)</f>
        <v>707.57180156657967</v>
      </c>
      <c r="J29" s="87">
        <v>6</v>
      </c>
      <c r="K29" s="88">
        <v>17</v>
      </c>
      <c r="N29" s="83"/>
      <c r="O29" s="83"/>
      <c r="P29" s="83"/>
      <c r="Q29" s="83"/>
      <c r="R29" s="83"/>
      <c r="S29" s="84"/>
    </row>
    <row r="30" spans="1:19" ht="40" customHeight="1" x14ac:dyDescent="0.45">
      <c r="A30" s="73">
        <v>14</v>
      </c>
      <c r="B30" s="80" t="s">
        <v>39</v>
      </c>
      <c r="C30" s="74" t="s">
        <v>40</v>
      </c>
      <c r="D30" s="40" t="s">
        <v>119</v>
      </c>
      <c r="E30" s="86">
        <f>'[3]P-19-1'!AM22</f>
        <v>744.5</v>
      </c>
      <c r="F30" s="81">
        <f>E30*1000/(MAX($E$28,$E$22,$E$24,$E$26,$E$33,$E$29,$E$34,$E$21,$E$25,$E$23,$E$27,$E$30,$E$31,$E$32))</f>
        <v>747.48995983935743</v>
      </c>
      <c r="G30" s="86">
        <f>'[3]P-19-2'!AM22</f>
        <v>722.5</v>
      </c>
      <c r="H30" s="81">
        <f>G30*1000/(MAX($G$28,$G$22,$G$24,$G$26,$G$33,$G$29,$G$34,$G$21,$G$25,$G$23,$G$27,$G$30,$G$31,$G$32))</f>
        <v>754.56919060052223</v>
      </c>
      <c r="I30" s="77">
        <f>MAX(F30,H30)</f>
        <v>754.56919060052223</v>
      </c>
      <c r="J30" s="87">
        <v>4</v>
      </c>
      <c r="K30" s="88">
        <v>19</v>
      </c>
      <c r="N30" s="83"/>
      <c r="O30" s="83"/>
      <c r="P30" s="83"/>
      <c r="Q30" s="83"/>
      <c r="R30" s="83"/>
      <c r="S30" s="84"/>
    </row>
    <row r="31" spans="1:19" ht="40" customHeight="1" x14ac:dyDescent="0.45">
      <c r="A31" s="73">
        <v>15</v>
      </c>
      <c r="B31" s="80" t="s">
        <v>34</v>
      </c>
      <c r="C31" s="74" t="s">
        <v>28</v>
      </c>
      <c r="D31" s="40" t="s">
        <v>120</v>
      </c>
      <c r="E31" s="86">
        <f>'[3]P-19-1'!AQ22</f>
        <v>403</v>
      </c>
      <c r="F31" s="81">
        <f>E31*1000/(MAX($E$28,$E$22,$E$24,$E$26,$E$33,$E$29,$E$34,$E$21,$E$25,$E$23,$E$27,$E$30,$E$31,$E$32))</f>
        <v>404.61847389558233</v>
      </c>
      <c r="G31" s="86">
        <f>'[3]P-19-2'!AQ22</f>
        <v>350.5</v>
      </c>
      <c r="H31" s="81">
        <f>G31*1000/(MAX($G$28,$G$22,$G$24,$G$26,$G$33,$G$29,$G$34,$G$21,$G$25,$G$23,$G$27,$G$30,$G$31,$G$32))</f>
        <v>366.05744125326373</v>
      </c>
      <c r="I31" s="77">
        <f>MAX(F31,H31)</f>
        <v>404.61847389558233</v>
      </c>
      <c r="J31" s="87">
        <v>8</v>
      </c>
      <c r="K31" s="88">
        <v>15</v>
      </c>
      <c r="N31" s="83"/>
      <c r="O31" s="83"/>
      <c r="P31" s="83"/>
      <c r="Q31" s="83"/>
      <c r="R31" s="83"/>
      <c r="S31" s="84"/>
    </row>
    <row r="32" spans="1:19" ht="40" customHeight="1" x14ac:dyDescent="0.45">
      <c r="A32" s="73">
        <v>16</v>
      </c>
      <c r="B32" s="80" t="s">
        <v>44</v>
      </c>
      <c r="C32" s="89" t="s">
        <v>0</v>
      </c>
      <c r="D32" s="85"/>
      <c r="E32" s="86">
        <f>'[3]P-19-1'!AU22</f>
        <v>0</v>
      </c>
      <c r="F32" s="81">
        <f>E32*1000/(MAX($E$28,$E$22,$E$24,$E$26,$E$33,$E$29,$E$34,$E$21,$E$25,$E$23,$E$27,$E$30,$E$31,$E$32))</f>
        <v>0</v>
      </c>
      <c r="G32" s="86">
        <f>'[3]P-19-2'!AU22</f>
        <v>0</v>
      </c>
      <c r="H32" s="81">
        <f>G32*1000/(MAX($G$28,$G$22,$G$24,$G$26,$G$33,$G$29,$G$34,$G$21,$G$25,$G$23,$G$27,$G$30,$G$31,$G$32))</f>
        <v>0</v>
      </c>
      <c r="I32" s="77">
        <f>MAX(F32,H32)</f>
        <v>0</v>
      </c>
      <c r="J32" s="87"/>
      <c r="K32" s="88"/>
      <c r="N32" s="83"/>
      <c r="O32" s="83"/>
      <c r="P32" s="83"/>
      <c r="Q32" s="83"/>
      <c r="R32" s="83"/>
      <c r="S32" s="84"/>
    </row>
    <row r="33" spans="1:19" ht="40" customHeight="1" x14ac:dyDescent="0.45">
      <c r="A33" s="73">
        <v>17</v>
      </c>
      <c r="B33" s="80" t="s">
        <v>29</v>
      </c>
      <c r="C33" s="74" t="s">
        <v>24</v>
      </c>
      <c r="D33" s="40" t="s">
        <v>121</v>
      </c>
      <c r="E33" s="86">
        <f>'[3]P-19-1'!AY22</f>
        <v>718.5</v>
      </c>
      <c r="F33" s="81">
        <f>E33*1000/(MAX($E$28,$E$22,$E$24,$E$26,$E$33,$E$29,$E$34,$E$21,$E$25,$E$23,$E$27,$E$30,$E$31,$E$32))</f>
        <v>721.38554216867465</v>
      </c>
      <c r="G33" s="86">
        <f>'[3]P-19-2'!AY22</f>
        <v>711.5</v>
      </c>
      <c r="H33" s="81">
        <f>G33*1000/(MAX($G$28,$G$22,$G$24,$G$26,$G$33,$G$29,$G$34,$G$21,$G$25,$G$23,$G$27,$G$30,$G$31,$G$32))</f>
        <v>743.08093994778073</v>
      </c>
      <c r="I33" s="77">
        <f>MAX(F33,H33)</f>
        <v>743.08093994778073</v>
      </c>
      <c r="J33" s="87">
        <v>5</v>
      </c>
      <c r="K33" s="88">
        <v>18</v>
      </c>
      <c r="N33" s="83"/>
      <c r="O33" s="83"/>
      <c r="P33" s="83"/>
      <c r="Q33" s="83"/>
      <c r="R33" s="83"/>
      <c r="S33" s="84"/>
    </row>
    <row r="34" spans="1:19" ht="40" customHeight="1" thickBot="1" x14ac:dyDescent="0.5">
      <c r="A34" s="90">
        <v>18</v>
      </c>
      <c r="B34" s="91" t="s">
        <v>54</v>
      </c>
      <c r="C34" s="92" t="s">
        <v>0</v>
      </c>
      <c r="D34" s="166"/>
      <c r="E34" s="94">
        <f>'[3]P-19-1'!BC22</f>
        <v>0</v>
      </c>
      <c r="F34" s="95">
        <f>E34*1000/(MAX($E$28,$E$22,$E$24,$E$26,$E$33,$E$29,$E$34,$E$21,$E$25,$E$23,$E$27,$E$30,$E$31,$E$32))</f>
        <v>0</v>
      </c>
      <c r="G34" s="94">
        <f>'[3]P-19-2'!BC22</f>
        <v>0</v>
      </c>
      <c r="H34" s="96">
        <f>G34*1000/(MAX($G$28,$G$22,$G$24,$G$26,$G$33,$G$29,$G$34,$G$21,$G$25,$G$23,$G$27,$G$30,$G$31,$G$32))</f>
        <v>0</v>
      </c>
      <c r="I34" s="97">
        <f>MAX(F34,H34)</f>
        <v>0</v>
      </c>
      <c r="J34" s="98"/>
      <c r="K34" s="99"/>
      <c r="N34" s="83"/>
      <c r="O34" s="83"/>
      <c r="P34" s="83"/>
      <c r="Q34" s="83"/>
      <c r="R34" s="83"/>
      <c r="S34" s="84"/>
    </row>
    <row r="35" spans="1:19" ht="16" thickTop="1" x14ac:dyDescent="0.35"/>
  </sheetData>
  <mergeCells count="14">
    <mergeCell ref="A7:J7"/>
    <mergeCell ref="A10:J10"/>
    <mergeCell ref="A15:J15"/>
    <mergeCell ref="A20:J20"/>
    <mergeCell ref="A3:K4"/>
    <mergeCell ref="A5:A6"/>
    <mergeCell ref="B5:B6"/>
    <mergeCell ref="C5:C6"/>
    <mergeCell ref="D5:D6"/>
    <mergeCell ref="E5:F5"/>
    <mergeCell ref="G5:H5"/>
    <mergeCell ref="I5:I6"/>
    <mergeCell ref="J5:J6"/>
    <mergeCell ref="K5:K6"/>
  </mergeCells>
  <pageMargins left="0.74803149606299213" right="0.74803149606299213" top="0.31496062992125984" bottom="0.31496062992125984" header="0" footer="0"/>
  <pageSetup paperSize="9"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tabSelected="1" topLeftCell="A20" zoomScale="50" zoomScaleNormal="50" workbookViewId="0">
      <selection activeCell="D26" sqref="D26"/>
    </sheetView>
  </sheetViews>
  <sheetFormatPr baseColWidth="10" defaultRowHeight="15.5" x14ac:dyDescent="0.35"/>
  <cols>
    <col min="1" max="1" width="26.453125" style="66" bestFit="1" customWidth="1"/>
    <col min="2" max="2" width="66.26953125" style="66" bestFit="1" customWidth="1"/>
    <col min="3" max="3" width="33.81640625" style="66" customWidth="1"/>
    <col min="4" max="4" width="17.54296875" style="66" bestFit="1" customWidth="1"/>
    <col min="5" max="5" width="18.453125" style="68" bestFit="1" customWidth="1"/>
    <col min="6" max="6" width="17.1796875" style="68" customWidth="1"/>
    <col min="7" max="7" width="18.453125" style="69" bestFit="1" customWidth="1"/>
    <col min="8" max="8" width="10.81640625" style="69" bestFit="1" customWidth="1"/>
    <col min="9" max="9" width="14.453125" style="70" bestFit="1" customWidth="1"/>
    <col min="10" max="11" width="10.90625" style="70"/>
    <col min="12" max="12" width="12" style="70" bestFit="1" customWidth="1"/>
    <col min="13" max="16384" width="10.90625" style="70"/>
  </cols>
  <sheetData>
    <row r="1" spans="1:18" x14ac:dyDescent="0.35">
      <c r="E1" s="67"/>
    </row>
    <row r="2" spans="1:18" ht="16" thickBot="1" x14ac:dyDescent="0.4">
      <c r="E2" s="66"/>
      <c r="F2" s="66"/>
      <c r="G2" s="66"/>
      <c r="H2" s="66"/>
    </row>
    <row r="3" spans="1:18" ht="13" thickTop="1" x14ac:dyDescent="0.25">
      <c r="A3" s="148" t="s">
        <v>53</v>
      </c>
      <c r="B3" s="149"/>
      <c r="C3" s="149"/>
      <c r="D3" s="149"/>
      <c r="E3" s="149"/>
      <c r="F3" s="149"/>
      <c r="G3" s="149"/>
      <c r="H3" s="149"/>
      <c r="I3" s="150"/>
      <c r="J3" s="150"/>
      <c r="K3" s="151"/>
    </row>
    <row r="4" spans="1:18" ht="15.75" customHeight="1" x14ac:dyDescent="0.25">
      <c r="A4" s="152"/>
      <c r="B4" s="153"/>
      <c r="C4" s="153"/>
      <c r="D4" s="153"/>
      <c r="E4" s="153"/>
      <c r="F4" s="153"/>
      <c r="G4" s="153"/>
      <c r="H4" s="153"/>
      <c r="I4" s="153"/>
      <c r="J4" s="153"/>
      <c r="K4" s="154"/>
    </row>
    <row r="5" spans="1:18" ht="75.75" customHeight="1" x14ac:dyDescent="0.25">
      <c r="A5" s="155" t="s">
        <v>10</v>
      </c>
      <c r="B5" s="157" t="s">
        <v>9</v>
      </c>
      <c r="C5" s="157" t="s">
        <v>7</v>
      </c>
      <c r="D5" s="164" t="s">
        <v>21</v>
      </c>
      <c r="E5" s="160" t="s">
        <v>22</v>
      </c>
      <c r="F5" s="158"/>
      <c r="G5" s="160" t="s">
        <v>23</v>
      </c>
      <c r="H5" s="158"/>
      <c r="I5" s="159" t="s">
        <v>20</v>
      </c>
      <c r="J5" s="161" t="s">
        <v>19</v>
      </c>
      <c r="K5" s="162" t="s">
        <v>18</v>
      </c>
    </row>
    <row r="6" spans="1:18" ht="30" customHeight="1" x14ac:dyDescent="0.25">
      <c r="A6" s="156"/>
      <c r="B6" s="158"/>
      <c r="C6" s="158"/>
      <c r="D6" s="164"/>
      <c r="E6" s="71" t="s">
        <v>15</v>
      </c>
      <c r="F6" s="71" t="s">
        <v>14</v>
      </c>
      <c r="G6" s="71" t="s">
        <v>15</v>
      </c>
      <c r="H6" s="71" t="s">
        <v>14</v>
      </c>
      <c r="I6" s="159"/>
      <c r="J6" s="161"/>
      <c r="K6" s="162"/>
    </row>
    <row r="7" spans="1:18" ht="40" customHeight="1" x14ac:dyDescent="0.25">
      <c r="A7" s="146" t="s">
        <v>49</v>
      </c>
      <c r="B7" s="147"/>
      <c r="C7" s="147"/>
      <c r="D7" s="147"/>
      <c r="E7" s="147"/>
      <c r="F7" s="147"/>
      <c r="G7" s="147"/>
      <c r="H7" s="147"/>
      <c r="I7" s="147"/>
      <c r="J7" s="147"/>
      <c r="K7" s="72"/>
    </row>
    <row r="8" spans="1:18" ht="40" customHeight="1" x14ac:dyDescent="0.45">
      <c r="A8" s="73"/>
      <c r="B8" s="74" t="s">
        <v>50</v>
      </c>
      <c r="C8" s="74" t="s">
        <v>0</v>
      </c>
      <c r="D8" s="40" t="s">
        <v>122</v>
      </c>
      <c r="E8" s="76"/>
      <c r="F8" s="76"/>
      <c r="G8" s="76"/>
      <c r="H8" s="76"/>
      <c r="I8" s="77"/>
      <c r="J8" s="78"/>
      <c r="K8" s="79"/>
    </row>
    <row r="9" spans="1:18" ht="40" customHeight="1" x14ac:dyDescent="0.45">
      <c r="A9" s="73"/>
      <c r="B9" s="74" t="s">
        <v>51</v>
      </c>
      <c r="C9" s="74" t="s">
        <v>25</v>
      </c>
      <c r="D9" s="40" t="s">
        <v>123</v>
      </c>
      <c r="E9" s="76"/>
      <c r="F9" s="76"/>
      <c r="G9" s="76"/>
      <c r="H9" s="76"/>
      <c r="I9" s="77"/>
      <c r="J9" s="78"/>
      <c r="K9" s="79"/>
    </row>
    <row r="10" spans="1:18" ht="40" customHeight="1" x14ac:dyDescent="0.25">
      <c r="A10" s="146" t="s">
        <v>13</v>
      </c>
      <c r="B10" s="147"/>
      <c r="C10" s="147"/>
      <c r="D10" s="147"/>
      <c r="E10" s="147"/>
      <c r="F10" s="147"/>
      <c r="G10" s="147"/>
      <c r="H10" s="147"/>
      <c r="I10" s="147"/>
      <c r="J10" s="147"/>
      <c r="K10" s="72"/>
    </row>
    <row r="11" spans="1:18" ht="40" customHeight="1" x14ac:dyDescent="0.45">
      <c r="A11" s="73"/>
      <c r="B11" s="80" t="s">
        <v>31</v>
      </c>
      <c r="C11" s="74" t="s">
        <v>0</v>
      </c>
      <c r="D11" s="76"/>
      <c r="E11" s="76"/>
      <c r="F11" s="76"/>
      <c r="G11" s="76"/>
      <c r="H11" s="76"/>
      <c r="I11" s="77"/>
      <c r="J11" s="78"/>
      <c r="K11" s="79"/>
    </row>
    <row r="12" spans="1:18" ht="40" customHeight="1" x14ac:dyDescent="0.45">
      <c r="A12" s="73"/>
      <c r="B12" s="80" t="s">
        <v>52</v>
      </c>
      <c r="C12" s="74" t="s">
        <v>16</v>
      </c>
      <c r="D12" s="76"/>
      <c r="E12" s="76"/>
      <c r="F12" s="76"/>
      <c r="G12" s="76"/>
      <c r="H12" s="76"/>
      <c r="I12" s="77"/>
      <c r="J12" s="78"/>
      <c r="K12" s="79"/>
    </row>
    <row r="13" spans="1:18" ht="40" customHeight="1" x14ac:dyDescent="0.45">
      <c r="A13" s="73"/>
      <c r="B13" s="80" t="s">
        <v>51</v>
      </c>
      <c r="C13" s="74" t="s">
        <v>0</v>
      </c>
      <c r="D13" s="76"/>
      <c r="E13" s="76"/>
      <c r="F13" s="76"/>
      <c r="G13" s="76"/>
      <c r="H13" s="76"/>
      <c r="I13" s="77"/>
      <c r="J13" s="78"/>
      <c r="K13" s="79"/>
    </row>
    <row r="14" spans="1:18" ht="40" customHeight="1" x14ac:dyDescent="0.45">
      <c r="A14" s="73">
        <v>19</v>
      </c>
      <c r="B14" s="80" t="s">
        <v>59</v>
      </c>
      <c r="C14" s="74" t="s">
        <v>16</v>
      </c>
      <c r="D14" s="40" t="s">
        <v>124</v>
      </c>
      <c r="E14" s="76">
        <f>'[2]C-20-1'!C22</f>
        <v>295.5</v>
      </c>
      <c r="F14" s="76">
        <v>1000</v>
      </c>
      <c r="G14" s="76">
        <f>'[2]C-20-2'!C22</f>
        <v>289.5</v>
      </c>
      <c r="H14" s="76">
        <v>1000</v>
      </c>
      <c r="I14" s="77">
        <v>1000</v>
      </c>
      <c r="J14" s="78">
        <v>1</v>
      </c>
      <c r="K14" s="79">
        <v>25</v>
      </c>
    </row>
    <row r="15" spans="1:18" ht="40" customHeight="1" x14ac:dyDescent="0.25">
      <c r="A15" s="146" t="s">
        <v>12</v>
      </c>
      <c r="B15" s="147"/>
      <c r="C15" s="147"/>
      <c r="D15" s="147"/>
      <c r="E15" s="147"/>
      <c r="F15" s="147"/>
      <c r="G15" s="147"/>
      <c r="H15" s="147"/>
      <c r="I15" s="147"/>
      <c r="J15" s="147"/>
      <c r="K15" s="72"/>
    </row>
    <row r="16" spans="1:18" ht="40" customHeight="1" x14ac:dyDescent="0.45">
      <c r="A16" s="73">
        <v>1</v>
      </c>
      <c r="B16" s="80" t="s">
        <v>45</v>
      </c>
      <c r="C16" s="74" t="s">
        <v>27</v>
      </c>
      <c r="D16" s="76"/>
      <c r="E16" s="76">
        <f>'[2]A-20-1'!C22</f>
        <v>0</v>
      </c>
      <c r="F16" s="81">
        <f>E16*1000/(MAX($E$16,$E$17,$E$18,$E$19))</f>
        <v>0</v>
      </c>
      <c r="G16" s="76">
        <f>'[2]A-20-2'!C22</f>
        <v>0</v>
      </c>
      <c r="H16" s="81">
        <f>G16*1000/(MAX($G$16,$G$17,$G$18,$G$19))</f>
        <v>0</v>
      </c>
      <c r="I16" s="77">
        <f>MAX(F16,H16)</f>
        <v>0</v>
      </c>
      <c r="J16" s="78"/>
      <c r="K16" s="79"/>
      <c r="N16" s="82"/>
      <c r="O16" s="82"/>
      <c r="P16" s="83"/>
      <c r="Q16" s="82"/>
      <c r="R16" s="82"/>
    </row>
    <row r="17" spans="1:19" ht="40" customHeight="1" x14ac:dyDescent="0.45">
      <c r="A17" s="73">
        <v>2</v>
      </c>
      <c r="B17" s="80" t="s">
        <v>32</v>
      </c>
      <c r="C17" s="74" t="s">
        <v>0</v>
      </c>
      <c r="D17" s="76"/>
      <c r="E17" s="76">
        <f>'[2]A-20-1'!G22</f>
        <v>0</v>
      </c>
      <c r="F17" s="81">
        <f>E17*1000/(MAX($E$16,$E$17,$E$18,$E$19))</f>
        <v>0</v>
      </c>
      <c r="G17" s="76">
        <f>'[2]A-20-2'!G22</f>
        <v>0</v>
      </c>
      <c r="H17" s="81">
        <f>G17*1000/(MAX($G$16,$G$17,$G$18,$G$19))</f>
        <v>0</v>
      </c>
      <c r="I17" s="77">
        <f t="shared" ref="I17:I19" si="0">MAX(F17,H17)</f>
        <v>0</v>
      </c>
      <c r="J17" s="78"/>
      <c r="K17" s="79"/>
      <c r="N17" s="82"/>
      <c r="O17" s="82"/>
      <c r="P17" s="82"/>
      <c r="Q17" s="82"/>
      <c r="R17" s="82"/>
    </row>
    <row r="18" spans="1:19" ht="40" customHeight="1" x14ac:dyDescent="0.45">
      <c r="A18" s="73">
        <v>3</v>
      </c>
      <c r="B18" s="80" t="s">
        <v>57</v>
      </c>
      <c r="C18" s="74" t="s">
        <v>16</v>
      </c>
      <c r="D18" s="40" t="s">
        <v>125</v>
      </c>
      <c r="E18" s="76">
        <f>'[2]A-20-1'!K22</f>
        <v>660.5</v>
      </c>
      <c r="F18" s="81">
        <f>E18*1000/(MAX($E$16,$E$17,$E$18,$E$19))</f>
        <v>1000</v>
      </c>
      <c r="G18" s="76">
        <f>'[2]A-20-2'!K22</f>
        <v>645</v>
      </c>
      <c r="H18" s="81">
        <f>G18*1000/(MAX($G$16,$G$17,$G$18,$G$19))</f>
        <v>1000</v>
      </c>
      <c r="I18" s="77">
        <f t="shared" si="0"/>
        <v>1000</v>
      </c>
      <c r="J18" s="78">
        <v>1</v>
      </c>
      <c r="K18" s="79">
        <v>25</v>
      </c>
      <c r="N18" s="82"/>
      <c r="O18" s="82"/>
      <c r="P18" s="82"/>
      <c r="Q18" s="82"/>
      <c r="R18" s="82"/>
    </row>
    <row r="19" spans="1:19" ht="40" customHeight="1" x14ac:dyDescent="0.45">
      <c r="A19" s="73">
        <v>4</v>
      </c>
      <c r="B19" s="80" t="s">
        <v>55</v>
      </c>
      <c r="C19" s="74" t="s">
        <v>56</v>
      </c>
      <c r="D19" s="76"/>
      <c r="E19" s="76">
        <f>'[2]A-20-1'!O22</f>
        <v>0</v>
      </c>
      <c r="F19" s="81">
        <f t="shared" ref="F19" si="1">E19*1000/(MAX($E$16,$E$17,$E$18,$E$19))</f>
        <v>0</v>
      </c>
      <c r="G19" s="76">
        <f>'[2]A-20-2'!O22</f>
        <v>0</v>
      </c>
      <c r="H19" s="81">
        <f t="shared" ref="H19" si="2">G19*1000/(MAX($G$16,$G$17,$G$18,$G$19))</f>
        <v>0</v>
      </c>
      <c r="I19" s="77">
        <f t="shared" si="0"/>
        <v>0</v>
      </c>
      <c r="J19" s="78"/>
      <c r="K19" s="79"/>
      <c r="N19" s="82"/>
      <c r="O19" s="82"/>
      <c r="P19" s="82"/>
      <c r="Q19" s="82"/>
      <c r="R19" s="82"/>
    </row>
    <row r="20" spans="1:19" ht="40" customHeight="1" x14ac:dyDescent="0.25">
      <c r="A20" s="146" t="s">
        <v>11</v>
      </c>
      <c r="B20" s="147"/>
      <c r="C20" s="147"/>
      <c r="D20" s="147"/>
      <c r="E20" s="147"/>
      <c r="F20" s="147"/>
      <c r="G20" s="147"/>
      <c r="H20" s="147"/>
      <c r="I20" s="147"/>
      <c r="J20" s="147"/>
      <c r="K20" s="72"/>
    </row>
    <row r="21" spans="1:19" ht="40" customHeight="1" x14ac:dyDescent="0.45">
      <c r="A21" s="73">
        <v>5</v>
      </c>
      <c r="B21" s="80" t="s">
        <v>33</v>
      </c>
      <c r="C21" s="74" t="s">
        <v>24</v>
      </c>
      <c r="D21" s="167"/>
      <c r="E21" s="76">
        <f>'[2]P-19-1'!C22</f>
        <v>0</v>
      </c>
      <c r="F21" s="81">
        <f t="shared" ref="F21:F34" si="3">E21*1000/(MAX($E$28,$E$22,$E$24,$E$26,$E$33,$E$29,$E$34,$E$21,$E$25,$E$23,$E$27,$E$30,$E$31,$E$32))</f>
        <v>0</v>
      </c>
      <c r="G21" s="76">
        <f>'[2]P-19-2'!C22</f>
        <v>0</v>
      </c>
      <c r="H21" s="81">
        <f t="shared" ref="H21:H34" si="4">G21*1000/(MAX($G$28,$G$22,$G$24,$G$26,$G$33,$G$29,$G$34,$G$21,$G$25,$G$23,$G$27,$G$30,$G$31,$G$32))</f>
        <v>0</v>
      </c>
      <c r="I21" s="77">
        <f t="shared" ref="I21:I34" si="5">MAX(F21,H21)</f>
        <v>0</v>
      </c>
      <c r="J21" s="78"/>
      <c r="K21" s="79"/>
      <c r="N21" s="83"/>
      <c r="O21" s="83"/>
      <c r="P21" s="83"/>
      <c r="Q21" s="83"/>
      <c r="R21" s="83"/>
      <c r="S21" s="84"/>
    </row>
    <row r="22" spans="1:19" ht="40" customHeight="1" x14ac:dyDescent="0.45">
      <c r="A22" s="73">
        <v>6</v>
      </c>
      <c r="B22" s="80" t="s">
        <v>30</v>
      </c>
      <c r="C22" s="74" t="s">
        <v>0</v>
      </c>
      <c r="D22" s="40" t="s">
        <v>126</v>
      </c>
      <c r="E22" s="76">
        <f>'[2]P-19-1'!G22</f>
        <v>870.5</v>
      </c>
      <c r="F22" s="81">
        <f t="shared" si="3"/>
        <v>947.74088187261839</v>
      </c>
      <c r="G22" s="76">
        <f>'[2]P-19-2'!G22</f>
        <v>889.5</v>
      </c>
      <c r="H22" s="81">
        <f t="shared" si="4"/>
        <v>955.9376679204729</v>
      </c>
      <c r="I22" s="77">
        <f t="shared" si="5"/>
        <v>955.9376679204729</v>
      </c>
      <c r="J22" s="78">
        <v>2</v>
      </c>
      <c r="K22" s="79">
        <v>23</v>
      </c>
      <c r="N22" s="83"/>
      <c r="O22" s="83"/>
      <c r="P22" s="83"/>
      <c r="Q22" s="83"/>
      <c r="R22" s="83"/>
      <c r="S22" s="84"/>
    </row>
    <row r="23" spans="1:19" ht="40" customHeight="1" x14ac:dyDescent="0.45">
      <c r="A23" s="73">
        <v>7</v>
      </c>
      <c r="B23" s="80" t="s">
        <v>37</v>
      </c>
      <c r="C23" s="74" t="s">
        <v>1</v>
      </c>
      <c r="D23" s="167"/>
      <c r="E23" s="86">
        <f>'[2]P-19-1'!K22</f>
        <v>0</v>
      </c>
      <c r="F23" s="81">
        <f t="shared" si="3"/>
        <v>0</v>
      </c>
      <c r="G23" s="86">
        <f>'[2]P-19-2'!K22</f>
        <v>0</v>
      </c>
      <c r="H23" s="81">
        <f t="shared" si="4"/>
        <v>0</v>
      </c>
      <c r="I23" s="77">
        <f t="shared" si="5"/>
        <v>0</v>
      </c>
      <c r="J23" s="87"/>
      <c r="K23" s="88"/>
      <c r="N23" s="83"/>
      <c r="O23" s="83"/>
      <c r="P23" s="83"/>
      <c r="Q23" s="83"/>
      <c r="R23" s="83"/>
      <c r="S23" s="84"/>
    </row>
    <row r="24" spans="1:19" ht="40" customHeight="1" x14ac:dyDescent="0.45">
      <c r="A24" s="73">
        <v>8</v>
      </c>
      <c r="B24" s="80" t="s">
        <v>36</v>
      </c>
      <c r="C24" s="74" t="s">
        <v>0</v>
      </c>
      <c r="D24" s="167"/>
      <c r="E24" s="86">
        <f>'[2]P-19-1'!O22</f>
        <v>0</v>
      </c>
      <c r="F24" s="81">
        <f t="shared" si="3"/>
        <v>0</v>
      </c>
      <c r="G24" s="86">
        <f>'[2]P-19-2'!O22</f>
        <v>0</v>
      </c>
      <c r="H24" s="81">
        <f t="shared" si="4"/>
        <v>0</v>
      </c>
      <c r="I24" s="77">
        <f t="shared" si="5"/>
        <v>0</v>
      </c>
      <c r="J24" s="87"/>
      <c r="K24" s="88"/>
      <c r="N24" s="83"/>
      <c r="O24" s="83"/>
      <c r="P24" s="83"/>
      <c r="Q24" s="83"/>
      <c r="R24" s="83"/>
      <c r="S24" s="84"/>
    </row>
    <row r="25" spans="1:19" ht="40" customHeight="1" x14ac:dyDescent="0.45">
      <c r="A25" s="73">
        <v>9</v>
      </c>
      <c r="B25" s="80" t="s">
        <v>38</v>
      </c>
      <c r="C25" s="74" t="s">
        <v>1</v>
      </c>
      <c r="D25" s="40" t="s">
        <v>127</v>
      </c>
      <c r="E25" s="86">
        <f>'[2]P-19-1'!S22</f>
        <v>455.5</v>
      </c>
      <c r="F25" s="81">
        <f t="shared" si="3"/>
        <v>495.91725639629828</v>
      </c>
      <c r="G25" s="86">
        <f>'[2]P-19-2'!S22</f>
        <v>559</v>
      </c>
      <c r="H25" s="81">
        <f t="shared" si="4"/>
        <v>600.75228371843093</v>
      </c>
      <c r="I25" s="77">
        <f t="shared" si="5"/>
        <v>600.75228371843093</v>
      </c>
      <c r="J25" s="87">
        <v>6</v>
      </c>
      <c r="K25" s="88">
        <v>17</v>
      </c>
      <c r="N25" s="83"/>
      <c r="P25" s="83"/>
      <c r="Q25" s="83"/>
      <c r="R25" s="83"/>
      <c r="S25" s="84"/>
    </row>
    <row r="26" spans="1:19" ht="40" customHeight="1" x14ac:dyDescent="0.45">
      <c r="A26" s="73">
        <v>10</v>
      </c>
      <c r="B26" s="80" t="s">
        <v>35</v>
      </c>
      <c r="C26" s="74" t="s">
        <v>0</v>
      </c>
      <c r="D26" s="40" t="s">
        <v>128</v>
      </c>
      <c r="E26" s="86">
        <f>'[2]P-19-1'!W22</f>
        <v>835</v>
      </c>
      <c r="F26" s="81">
        <f t="shared" si="3"/>
        <v>909.09090909090912</v>
      </c>
      <c r="G26" s="86">
        <f>'[2]P-19-2'!W22</f>
        <v>854</v>
      </c>
      <c r="H26" s="81">
        <f t="shared" si="4"/>
        <v>917.78613648576038</v>
      </c>
      <c r="I26" s="77">
        <f t="shared" si="5"/>
        <v>917.78613648576038</v>
      </c>
      <c r="J26" s="87">
        <v>3</v>
      </c>
      <c r="K26" s="88">
        <v>20</v>
      </c>
      <c r="N26" s="83"/>
      <c r="O26" s="83"/>
      <c r="P26" s="83"/>
      <c r="Q26" s="83"/>
      <c r="R26" s="83"/>
      <c r="S26" s="84"/>
    </row>
    <row r="27" spans="1:19" ht="40" customHeight="1" x14ac:dyDescent="0.45">
      <c r="A27" s="73">
        <v>11</v>
      </c>
      <c r="B27" s="80" t="s">
        <v>43</v>
      </c>
      <c r="C27" s="74" t="s">
        <v>0</v>
      </c>
      <c r="D27" s="167"/>
      <c r="E27" s="86">
        <f>'[2]P-19-1'!AA22</f>
        <v>0</v>
      </c>
      <c r="F27" s="81">
        <f t="shared" si="3"/>
        <v>0</v>
      </c>
      <c r="G27" s="86">
        <f>'[2]P-19-2'!AA22</f>
        <v>0</v>
      </c>
      <c r="H27" s="81">
        <f t="shared" si="4"/>
        <v>0</v>
      </c>
      <c r="I27" s="77">
        <f t="shared" si="5"/>
        <v>0</v>
      </c>
      <c r="J27" s="87"/>
      <c r="K27" s="88"/>
      <c r="N27" s="83"/>
      <c r="O27" s="83"/>
      <c r="P27" s="83"/>
      <c r="Q27" s="83"/>
      <c r="R27" s="83"/>
      <c r="S27" s="84"/>
    </row>
    <row r="28" spans="1:19" ht="40" customHeight="1" x14ac:dyDescent="0.45">
      <c r="A28" s="73">
        <v>12</v>
      </c>
      <c r="B28" s="80" t="s">
        <v>41</v>
      </c>
      <c r="C28" s="74" t="s">
        <v>40</v>
      </c>
      <c r="D28" s="40" t="s">
        <v>129</v>
      </c>
      <c r="E28" s="86">
        <f>'[2]P-19-1'!AE22</f>
        <v>918.5</v>
      </c>
      <c r="F28" s="81">
        <f t="shared" si="3"/>
        <v>1000</v>
      </c>
      <c r="G28" s="86">
        <f>'[2]P-19-2'!AE22</f>
        <v>930.5</v>
      </c>
      <c r="H28" s="81">
        <f t="shared" si="4"/>
        <v>1000</v>
      </c>
      <c r="I28" s="77">
        <f t="shared" si="5"/>
        <v>1000</v>
      </c>
      <c r="J28" s="87">
        <v>1</v>
      </c>
      <c r="K28" s="88">
        <v>25</v>
      </c>
      <c r="N28" s="83"/>
      <c r="O28" s="83"/>
      <c r="P28" s="83"/>
      <c r="Q28" s="83"/>
      <c r="R28" s="83"/>
      <c r="S28" s="84"/>
    </row>
    <row r="29" spans="1:19" ht="40" customHeight="1" x14ac:dyDescent="0.45">
      <c r="A29" s="73">
        <v>13</v>
      </c>
      <c r="B29" s="80" t="s">
        <v>58</v>
      </c>
      <c r="C29" s="74" t="s">
        <v>1</v>
      </c>
      <c r="D29" s="40" t="s">
        <v>130</v>
      </c>
      <c r="E29" s="86">
        <f>'[2]P-19-1'!AI22</f>
        <v>560.5</v>
      </c>
      <c r="F29" s="81">
        <f t="shared" si="3"/>
        <v>610.23407729994551</v>
      </c>
      <c r="G29" s="86">
        <f>'[2]P-19-2'!AI22</f>
        <v>498.5</v>
      </c>
      <c r="H29" s="81">
        <f t="shared" si="4"/>
        <v>535.73347662547019</v>
      </c>
      <c r="I29" s="77">
        <f t="shared" si="5"/>
        <v>610.23407729994551</v>
      </c>
      <c r="J29" s="87">
        <v>5</v>
      </c>
      <c r="K29" s="88">
        <v>18</v>
      </c>
      <c r="N29" s="83"/>
      <c r="O29" s="83"/>
      <c r="P29" s="83"/>
      <c r="Q29" s="83"/>
      <c r="R29" s="83"/>
      <c r="S29" s="84"/>
    </row>
    <row r="30" spans="1:19" ht="40" customHeight="1" x14ac:dyDescent="0.45">
      <c r="A30" s="73">
        <v>14</v>
      </c>
      <c r="B30" s="80" t="s">
        <v>39</v>
      </c>
      <c r="C30" s="74" t="s">
        <v>40</v>
      </c>
      <c r="D30" s="167"/>
      <c r="E30" s="86">
        <f>'[2]P-19-1'!AM22</f>
        <v>0</v>
      </c>
      <c r="F30" s="81">
        <f t="shared" si="3"/>
        <v>0</v>
      </c>
      <c r="G30" s="86">
        <f>'[2]P-19-2'!AM22</f>
        <v>0</v>
      </c>
      <c r="H30" s="81">
        <f t="shared" si="4"/>
        <v>0</v>
      </c>
      <c r="I30" s="77">
        <f t="shared" si="5"/>
        <v>0</v>
      </c>
      <c r="J30" s="87"/>
      <c r="K30" s="88"/>
      <c r="N30" s="83"/>
      <c r="O30" s="83"/>
      <c r="P30" s="83"/>
      <c r="Q30" s="83"/>
      <c r="R30" s="83"/>
      <c r="S30" s="84"/>
    </row>
    <row r="31" spans="1:19" ht="40" customHeight="1" x14ac:dyDescent="0.45">
      <c r="A31" s="73">
        <v>15</v>
      </c>
      <c r="B31" s="80" t="s">
        <v>103</v>
      </c>
      <c r="C31" s="74" t="s">
        <v>105</v>
      </c>
      <c r="D31" s="167"/>
      <c r="E31" s="86">
        <f>'[2]P-19-1'!AQ22</f>
        <v>645.4</v>
      </c>
      <c r="F31" s="81">
        <f t="shared" si="3"/>
        <v>702.66739248775173</v>
      </c>
      <c r="G31" s="86">
        <f>'[2]P-19-2'!AQ22</f>
        <v>633</v>
      </c>
      <c r="H31" s="81">
        <f t="shared" si="4"/>
        <v>680.2794196668458</v>
      </c>
      <c r="I31" s="77">
        <f t="shared" si="5"/>
        <v>702.66739248775173</v>
      </c>
      <c r="J31" s="87">
        <v>4</v>
      </c>
      <c r="K31" s="88">
        <v>19</v>
      </c>
      <c r="N31" s="83"/>
      <c r="O31" s="83"/>
      <c r="P31" s="83"/>
      <c r="Q31" s="83"/>
      <c r="R31" s="83"/>
      <c r="S31" s="84"/>
    </row>
    <row r="32" spans="1:19" ht="40" customHeight="1" x14ac:dyDescent="0.45">
      <c r="A32" s="73">
        <v>16</v>
      </c>
      <c r="B32" s="80" t="s">
        <v>104</v>
      </c>
      <c r="C32" s="74" t="s">
        <v>56</v>
      </c>
      <c r="D32" s="40" t="s">
        <v>131</v>
      </c>
      <c r="E32" s="86">
        <f>'[2]P-19-1'!AU22</f>
        <v>202.5</v>
      </c>
      <c r="F32" s="81">
        <f t="shared" si="3"/>
        <v>220.46815459989114</v>
      </c>
      <c r="G32" s="86">
        <f>'[2]P-19-2'!AU22</f>
        <v>386</v>
      </c>
      <c r="H32" s="81">
        <f t="shared" si="4"/>
        <v>414.83073616335304</v>
      </c>
      <c r="I32" s="77">
        <f t="shared" si="5"/>
        <v>414.83073616335304</v>
      </c>
      <c r="J32" s="87">
        <v>8</v>
      </c>
      <c r="K32" s="88">
        <v>16</v>
      </c>
      <c r="N32" s="83"/>
      <c r="O32" s="83"/>
      <c r="P32" s="83"/>
      <c r="Q32" s="83"/>
      <c r="R32" s="83"/>
      <c r="S32" s="84"/>
    </row>
    <row r="33" spans="1:19" ht="40" customHeight="1" x14ac:dyDescent="0.45">
      <c r="A33" s="73">
        <v>17</v>
      </c>
      <c r="B33" s="80" t="s">
        <v>29</v>
      </c>
      <c r="C33" s="74" t="s">
        <v>24</v>
      </c>
      <c r="D33" s="167"/>
      <c r="E33" s="86">
        <f>'[2]P-19-1'!AY22</f>
        <v>0</v>
      </c>
      <c r="F33" s="81">
        <f t="shared" si="3"/>
        <v>0</v>
      </c>
      <c r="G33" s="86">
        <f>'[2]P-19-2'!AY22</f>
        <v>0</v>
      </c>
      <c r="H33" s="81">
        <f t="shared" si="4"/>
        <v>0</v>
      </c>
      <c r="I33" s="77">
        <f t="shared" si="5"/>
        <v>0</v>
      </c>
      <c r="J33" s="87"/>
      <c r="K33" s="88"/>
      <c r="N33" s="83"/>
      <c r="O33" s="83"/>
      <c r="P33" s="83"/>
      <c r="Q33" s="83"/>
      <c r="R33" s="83"/>
      <c r="S33" s="84"/>
    </row>
    <row r="34" spans="1:19" ht="40" customHeight="1" thickBot="1" x14ac:dyDescent="0.5">
      <c r="A34" s="90">
        <v>18</v>
      </c>
      <c r="B34" s="91" t="s">
        <v>54</v>
      </c>
      <c r="C34" s="92" t="s">
        <v>0</v>
      </c>
      <c r="D34" s="166"/>
      <c r="E34" s="94">
        <f>'[2]P-19-1'!BC22</f>
        <v>0</v>
      </c>
      <c r="F34" s="95">
        <f t="shared" si="3"/>
        <v>0</v>
      </c>
      <c r="G34" s="94">
        <f>'[2]P-19-2'!BC22</f>
        <v>0</v>
      </c>
      <c r="H34" s="96">
        <f t="shared" si="4"/>
        <v>0</v>
      </c>
      <c r="I34" s="97">
        <f t="shared" si="5"/>
        <v>0</v>
      </c>
      <c r="J34" s="98"/>
      <c r="K34" s="99"/>
      <c r="N34" s="83"/>
      <c r="O34" s="83"/>
      <c r="P34" s="83"/>
      <c r="Q34" s="83"/>
      <c r="R34" s="83"/>
      <c r="S34" s="84"/>
    </row>
    <row r="35" spans="1:19" ht="16" thickTop="1" x14ac:dyDescent="0.35"/>
  </sheetData>
  <mergeCells count="14">
    <mergeCell ref="A7:J7"/>
    <mergeCell ref="A10:J10"/>
    <mergeCell ref="A15:J15"/>
    <mergeCell ref="A20:J20"/>
    <mergeCell ref="A3:K4"/>
    <mergeCell ref="A5:A6"/>
    <mergeCell ref="B5:B6"/>
    <mergeCell ref="C5:C6"/>
    <mergeCell ref="D5:D6"/>
    <mergeCell ref="E5:F5"/>
    <mergeCell ref="G5:H5"/>
    <mergeCell ref="I5:I6"/>
    <mergeCell ref="J5:J6"/>
    <mergeCell ref="K5:K6"/>
  </mergeCells>
  <pageMargins left="0.74803149606299213" right="0.74803149606299213" top="0.31496062992125984" bottom="0.31496062992125984" header="0" footer="0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Clasificación  liga</vt:lpstr>
      <vt:lpstr>1ª PRUEBA </vt:lpstr>
      <vt:lpstr>2ª PRUEBA</vt:lpstr>
      <vt:lpstr>3ª PRUEBA </vt:lpstr>
      <vt:lpstr>4ª PRUEBA </vt:lpstr>
      <vt:lpstr>'1ª PRUEBA '!Área_de_impresión</vt:lpstr>
      <vt:lpstr>'2ª PRUEBA'!Área_de_impresión</vt:lpstr>
      <vt:lpstr>'3ª PRUEBA '!Área_de_impresión</vt:lpstr>
      <vt:lpstr>'4ª PRUEBA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fsromero</dc:creator>
  <cp:lastModifiedBy>Sánchez Romero, Francisco José</cp:lastModifiedBy>
  <cp:lastPrinted>2019-05-04T21:11:52Z</cp:lastPrinted>
  <dcterms:created xsi:type="dcterms:W3CDTF">2014-11-16T19:01:48Z</dcterms:created>
  <dcterms:modified xsi:type="dcterms:W3CDTF">2019-09-09T10:57:21Z</dcterms:modified>
</cp:coreProperties>
</file>