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FRAN\Aeromodelismo\FAM\2019\F9U\"/>
    </mc:Choice>
  </mc:AlternateContent>
  <bookViews>
    <workbookView xWindow="0" yWindow="0" windowWidth="28800" windowHeight="12450" tabRatio="722" activeTab="1"/>
  </bookViews>
  <sheets>
    <sheet name="Clasificación LIGA" sheetId="1" r:id="rId1"/>
    <sheet name="1ª PRUEBA" sheetId="7" r:id="rId2"/>
    <sheet name="PILOTOS DORSALES" sheetId="9" r:id="rId3"/>
    <sheet name="Hoja1" sheetId="11" r:id="rId4"/>
  </sheets>
  <definedNames>
    <definedName name="_xlnm._FilterDatabase" localSheetId="0" hidden="1">'Clasificación LIGA'!$B$10:$AK$19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C40" i="1"/>
  <c r="D40" i="1"/>
  <c r="E40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C38" i="1"/>
  <c r="D38" i="1"/>
  <c r="E38" i="1"/>
  <c r="E9" i="1"/>
  <c r="D9" i="1"/>
  <c r="C9" i="1"/>
  <c r="B40" i="7"/>
  <c r="C40" i="7"/>
  <c r="D40" i="7"/>
  <c r="B41" i="7"/>
  <c r="C41" i="7"/>
  <c r="D41" i="7"/>
  <c r="D11" i="7" l="1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0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AQ51" i="1" l="1"/>
  <c r="AP51" i="1"/>
  <c r="AO51" i="1"/>
  <c r="AN51" i="1"/>
  <c r="AM51" i="1"/>
  <c r="AL51" i="1"/>
  <c r="AK51" i="1"/>
  <c r="AJ51" i="1"/>
  <c r="AI51" i="1"/>
  <c r="AH51" i="1"/>
  <c r="AG51" i="1"/>
  <c r="AC51" i="1" s="1"/>
  <c r="AD51" i="1" l="1"/>
  <c r="AE51" i="1" s="1"/>
  <c r="AG50" i="1" l="1"/>
  <c r="AH50" i="1"/>
  <c r="AI50" i="1"/>
  <c r="AJ50" i="1"/>
  <c r="AK50" i="1"/>
  <c r="AL50" i="1"/>
  <c r="AM50" i="1"/>
  <c r="AN50" i="1"/>
  <c r="AO50" i="1"/>
  <c r="AP50" i="1"/>
  <c r="AQ50" i="1"/>
  <c r="AH49" i="1"/>
  <c r="AI49" i="1"/>
  <c r="AJ49" i="1"/>
  <c r="AK49" i="1"/>
  <c r="AL49" i="1"/>
  <c r="AM49" i="1"/>
  <c r="AN49" i="1"/>
  <c r="AO49" i="1"/>
  <c r="AP49" i="1"/>
  <c r="AQ49" i="1"/>
  <c r="AH10" i="1"/>
  <c r="AG10" i="1"/>
  <c r="AI10" i="1"/>
  <c r="AJ10" i="1"/>
  <c r="AK10" i="1"/>
  <c r="AL10" i="1"/>
  <c r="AM10" i="1"/>
  <c r="AN10" i="1"/>
  <c r="AO10" i="1"/>
  <c r="AP10" i="1"/>
  <c r="AQ10" i="1"/>
  <c r="AH11" i="1"/>
  <c r="AG11" i="1"/>
  <c r="AI11" i="1"/>
  <c r="AJ11" i="1"/>
  <c r="AK11" i="1"/>
  <c r="AL11" i="1"/>
  <c r="AM11" i="1"/>
  <c r="AN11" i="1"/>
  <c r="AO11" i="1"/>
  <c r="AP11" i="1"/>
  <c r="AQ11" i="1"/>
  <c r="AH12" i="1"/>
  <c r="AG12" i="1"/>
  <c r="AI12" i="1"/>
  <c r="AJ12" i="1"/>
  <c r="AK12" i="1"/>
  <c r="AL12" i="1"/>
  <c r="AM12" i="1"/>
  <c r="AN12" i="1"/>
  <c r="AO12" i="1"/>
  <c r="AP12" i="1"/>
  <c r="AQ12" i="1"/>
  <c r="AH13" i="1"/>
  <c r="AG13" i="1"/>
  <c r="AI13" i="1"/>
  <c r="AJ13" i="1"/>
  <c r="AK13" i="1"/>
  <c r="AL13" i="1"/>
  <c r="AM13" i="1"/>
  <c r="AN13" i="1"/>
  <c r="AO13" i="1"/>
  <c r="AP13" i="1"/>
  <c r="AQ13" i="1"/>
  <c r="AH14" i="1"/>
  <c r="AG15" i="1"/>
  <c r="AH15" i="1"/>
  <c r="AI15" i="1"/>
  <c r="AJ15" i="1"/>
  <c r="AK15" i="1"/>
  <c r="AL15" i="1"/>
  <c r="AM15" i="1"/>
  <c r="AN15" i="1"/>
  <c r="AO15" i="1"/>
  <c r="AP15" i="1"/>
  <c r="AQ15" i="1"/>
  <c r="AG14" i="1"/>
  <c r="AI14" i="1"/>
  <c r="AJ14" i="1"/>
  <c r="AK14" i="1"/>
  <c r="AL14" i="1"/>
  <c r="AM14" i="1"/>
  <c r="AN14" i="1"/>
  <c r="AO14" i="1"/>
  <c r="AP14" i="1"/>
  <c r="AQ14" i="1"/>
  <c r="AG16" i="1"/>
  <c r="AH16" i="1"/>
  <c r="AI16" i="1"/>
  <c r="AJ16" i="1"/>
  <c r="AK16" i="1"/>
  <c r="AL16" i="1"/>
  <c r="AM16" i="1"/>
  <c r="AN16" i="1"/>
  <c r="AO16" i="1"/>
  <c r="AP16" i="1"/>
  <c r="AQ16" i="1"/>
  <c r="AH17" i="1"/>
  <c r="AG17" i="1"/>
  <c r="AI17" i="1"/>
  <c r="AJ17" i="1"/>
  <c r="AK17" i="1"/>
  <c r="AL17" i="1"/>
  <c r="AM17" i="1"/>
  <c r="AN17" i="1"/>
  <c r="AO17" i="1"/>
  <c r="AP17" i="1"/>
  <c r="AQ17" i="1"/>
  <c r="AH18" i="1"/>
  <c r="AG18" i="1"/>
  <c r="AI18" i="1"/>
  <c r="AJ18" i="1"/>
  <c r="AK18" i="1"/>
  <c r="AL18" i="1"/>
  <c r="AM18" i="1"/>
  <c r="AN18" i="1"/>
  <c r="AO18" i="1"/>
  <c r="AP18" i="1"/>
  <c r="AQ18" i="1"/>
  <c r="AH19" i="1"/>
  <c r="AG20" i="1"/>
  <c r="AH20" i="1"/>
  <c r="AI20" i="1"/>
  <c r="AJ20" i="1"/>
  <c r="AK20" i="1"/>
  <c r="AL20" i="1"/>
  <c r="AM20" i="1"/>
  <c r="AN20" i="1"/>
  <c r="AO20" i="1"/>
  <c r="AP20" i="1"/>
  <c r="AQ20" i="1"/>
  <c r="AG19" i="1"/>
  <c r="AI19" i="1"/>
  <c r="AJ19" i="1"/>
  <c r="AK19" i="1"/>
  <c r="AL19" i="1"/>
  <c r="AM19" i="1"/>
  <c r="AN19" i="1"/>
  <c r="AO19" i="1"/>
  <c r="AP19" i="1"/>
  <c r="AQ19" i="1"/>
  <c r="AG21" i="1"/>
  <c r="AH21" i="1"/>
  <c r="AI21" i="1"/>
  <c r="AJ21" i="1"/>
  <c r="AK21" i="1"/>
  <c r="AL21" i="1"/>
  <c r="AM21" i="1"/>
  <c r="AN21" i="1"/>
  <c r="AO21" i="1"/>
  <c r="AP21" i="1"/>
  <c r="AQ21" i="1"/>
  <c r="AH22" i="1"/>
  <c r="AG22" i="1"/>
  <c r="AI22" i="1"/>
  <c r="AJ22" i="1"/>
  <c r="AK22" i="1"/>
  <c r="AL22" i="1"/>
  <c r="AM22" i="1"/>
  <c r="AN22" i="1"/>
  <c r="AO22" i="1"/>
  <c r="AP22" i="1"/>
  <c r="AQ22" i="1"/>
  <c r="AG24" i="1"/>
  <c r="AH24" i="1"/>
  <c r="AI24" i="1"/>
  <c r="AJ24" i="1"/>
  <c r="AK24" i="1"/>
  <c r="AL24" i="1"/>
  <c r="AM24" i="1"/>
  <c r="AN24" i="1"/>
  <c r="AO24" i="1"/>
  <c r="AP24" i="1"/>
  <c r="AQ24" i="1"/>
  <c r="AG23" i="1"/>
  <c r="AH23" i="1"/>
  <c r="AI23" i="1"/>
  <c r="AJ23" i="1"/>
  <c r="AK23" i="1"/>
  <c r="AL23" i="1"/>
  <c r="AM23" i="1"/>
  <c r="AN23" i="1"/>
  <c r="AO23" i="1"/>
  <c r="AP23" i="1"/>
  <c r="AQ23" i="1"/>
  <c r="AG27" i="1"/>
  <c r="AH27" i="1"/>
  <c r="AI27" i="1"/>
  <c r="AJ27" i="1"/>
  <c r="AK27" i="1"/>
  <c r="AL27" i="1"/>
  <c r="AM27" i="1"/>
  <c r="AN27" i="1"/>
  <c r="AO27" i="1"/>
  <c r="AP27" i="1"/>
  <c r="AQ27" i="1"/>
  <c r="AH25" i="1"/>
  <c r="AG25" i="1"/>
  <c r="AI25" i="1"/>
  <c r="AJ25" i="1"/>
  <c r="AK25" i="1"/>
  <c r="AL25" i="1"/>
  <c r="AM25" i="1"/>
  <c r="AN25" i="1"/>
  <c r="AO25" i="1"/>
  <c r="AP25" i="1"/>
  <c r="AQ25" i="1"/>
  <c r="AH26" i="1"/>
  <c r="AG28" i="1"/>
  <c r="AH28" i="1"/>
  <c r="AI28" i="1"/>
  <c r="AJ28" i="1"/>
  <c r="AK28" i="1"/>
  <c r="AL28" i="1"/>
  <c r="AM28" i="1"/>
  <c r="AN28" i="1"/>
  <c r="AO28" i="1"/>
  <c r="AP28" i="1"/>
  <c r="AQ28" i="1"/>
  <c r="AG26" i="1"/>
  <c r="AI26" i="1"/>
  <c r="AJ26" i="1"/>
  <c r="AK26" i="1"/>
  <c r="AL26" i="1"/>
  <c r="AM26" i="1"/>
  <c r="AN26" i="1"/>
  <c r="AO26" i="1"/>
  <c r="AP26" i="1"/>
  <c r="AQ26" i="1"/>
  <c r="AG29" i="1"/>
  <c r="AH29" i="1"/>
  <c r="AI29" i="1"/>
  <c r="AJ29" i="1"/>
  <c r="AK29" i="1"/>
  <c r="AL29" i="1"/>
  <c r="AM29" i="1"/>
  <c r="AN29" i="1"/>
  <c r="AO29" i="1"/>
  <c r="AP29" i="1"/>
  <c r="AQ29" i="1"/>
  <c r="AG30" i="1"/>
  <c r="AH30" i="1"/>
  <c r="AI30" i="1"/>
  <c r="AJ30" i="1"/>
  <c r="AK30" i="1"/>
  <c r="AL30" i="1"/>
  <c r="AM30" i="1"/>
  <c r="AN30" i="1"/>
  <c r="AO30" i="1"/>
  <c r="AP30" i="1"/>
  <c r="AQ30" i="1"/>
  <c r="AG31" i="1"/>
  <c r="AH31" i="1"/>
  <c r="AI31" i="1"/>
  <c r="AJ31" i="1"/>
  <c r="AK31" i="1"/>
  <c r="AL31" i="1"/>
  <c r="AM31" i="1"/>
  <c r="AN31" i="1"/>
  <c r="AO31" i="1"/>
  <c r="AP31" i="1"/>
  <c r="AQ31" i="1"/>
  <c r="AG32" i="1"/>
  <c r="AH32" i="1"/>
  <c r="AI32" i="1"/>
  <c r="AJ32" i="1"/>
  <c r="AK32" i="1"/>
  <c r="AL32" i="1"/>
  <c r="AM32" i="1"/>
  <c r="AN32" i="1"/>
  <c r="AO32" i="1"/>
  <c r="AP32" i="1"/>
  <c r="AQ32" i="1"/>
  <c r="AG33" i="1"/>
  <c r="AH33" i="1"/>
  <c r="AI33" i="1"/>
  <c r="AJ33" i="1"/>
  <c r="AK33" i="1"/>
  <c r="AL33" i="1"/>
  <c r="AM33" i="1"/>
  <c r="AN33" i="1"/>
  <c r="AO33" i="1"/>
  <c r="AP33" i="1"/>
  <c r="AQ33" i="1"/>
  <c r="AG34" i="1"/>
  <c r="AH34" i="1"/>
  <c r="AI34" i="1"/>
  <c r="AJ34" i="1"/>
  <c r="AK34" i="1"/>
  <c r="AL34" i="1"/>
  <c r="AM34" i="1"/>
  <c r="AN34" i="1"/>
  <c r="AO34" i="1"/>
  <c r="AP34" i="1"/>
  <c r="AQ34" i="1"/>
  <c r="AG35" i="1"/>
  <c r="AH35" i="1"/>
  <c r="AI35" i="1"/>
  <c r="AJ35" i="1"/>
  <c r="AK35" i="1"/>
  <c r="AL35" i="1"/>
  <c r="AM35" i="1"/>
  <c r="AN35" i="1"/>
  <c r="AO35" i="1"/>
  <c r="AP35" i="1"/>
  <c r="AQ35" i="1"/>
  <c r="AG36" i="1"/>
  <c r="AH36" i="1"/>
  <c r="AI36" i="1"/>
  <c r="AJ36" i="1"/>
  <c r="AK36" i="1"/>
  <c r="AL36" i="1"/>
  <c r="AM36" i="1"/>
  <c r="AN36" i="1"/>
  <c r="AO36" i="1"/>
  <c r="AP36" i="1"/>
  <c r="AQ36" i="1"/>
  <c r="AG37" i="1"/>
  <c r="AH37" i="1"/>
  <c r="AI37" i="1"/>
  <c r="AJ37" i="1"/>
  <c r="AK37" i="1"/>
  <c r="AL37" i="1"/>
  <c r="AM37" i="1"/>
  <c r="AN37" i="1"/>
  <c r="AO37" i="1"/>
  <c r="AP37" i="1"/>
  <c r="AQ37" i="1"/>
  <c r="AG39" i="1"/>
  <c r="AH39" i="1"/>
  <c r="AI39" i="1"/>
  <c r="AJ39" i="1"/>
  <c r="AK39" i="1"/>
  <c r="AL39" i="1"/>
  <c r="AM39" i="1"/>
  <c r="AN39" i="1"/>
  <c r="AO39" i="1"/>
  <c r="AP39" i="1"/>
  <c r="AQ39" i="1"/>
  <c r="AG40" i="1"/>
  <c r="AH40" i="1"/>
  <c r="AI40" i="1"/>
  <c r="AJ40" i="1"/>
  <c r="AK40" i="1"/>
  <c r="AL40" i="1"/>
  <c r="AM40" i="1"/>
  <c r="AN40" i="1"/>
  <c r="AO40" i="1"/>
  <c r="AP40" i="1"/>
  <c r="AQ40" i="1"/>
  <c r="AG38" i="1"/>
  <c r="AH38" i="1"/>
  <c r="AI38" i="1"/>
  <c r="AJ38" i="1"/>
  <c r="AK38" i="1"/>
  <c r="AL38" i="1"/>
  <c r="AM38" i="1"/>
  <c r="AN38" i="1"/>
  <c r="AO38" i="1"/>
  <c r="AP38" i="1"/>
  <c r="AQ38" i="1"/>
  <c r="AG41" i="1"/>
  <c r="AH41" i="1"/>
  <c r="AI41" i="1"/>
  <c r="AJ41" i="1"/>
  <c r="AK41" i="1"/>
  <c r="AL41" i="1"/>
  <c r="AM41" i="1"/>
  <c r="AN41" i="1"/>
  <c r="AO41" i="1"/>
  <c r="AP41" i="1"/>
  <c r="AQ41" i="1"/>
  <c r="AH42" i="1"/>
  <c r="AI42" i="1"/>
  <c r="AJ42" i="1"/>
  <c r="AK42" i="1"/>
  <c r="AL42" i="1"/>
  <c r="AM42" i="1"/>
  <c r="AN42" i="1"/>
  <c r="AO42" i="1"/>
  <c r="AP42" i="1"/>
  <c r="AQ42" i="1"/>
  <c r="AG43" i="1"/>
  <c r="AH43" i="1"/>
  <c r="AI43" i="1"/>
  <c r="AJ43" i="1"/>
  <c r="AK43" i="1"/>
  <c r="AL43" i="1"/>
  <c r="AM43" i="1"/>
  <c r="AN43" i="1"/>
  <c r="AO43" i="1"/>
  <c r="AP43" i="1"/>
  <c r="AQ43" i="1"/>
  <c r="AG44" i="1"/>
  <c r="AH44" i="1"/>
  <c r="AI44" i="1"/>
  <c r="AJ44" i="1"/>
  <c r="AK44" i="1"/>
  <c r="AL44" i="1"/>
  <c r="AM44" i="1"/>
  <c r="AN44" i="1"/>
  <c r="AO44" i="1"/>
  <c r="AP44" i="1"/>
  <c r="AQ44" i="1"/>
  <c r="AG45" i="1"/>
  <c r="AH45" i="1"/>
  <c r="AI45" i="1"/>
  <c r="AJ45" i="1"/>
  <c r="AK45" i="1"/>
  <c r="AL45" i="1"/>
  <c r="AM45" i="1"/>
  <c r="AN45" i="1"/>
  <c r="AO45" i="1"/>
  <c r="AP45" i="1"/>
  <c r="AQ45" i="1"/>
  <c r="AG46" i="1"/>
  <c r="AH46" i="1"/>
  <c r="AI46" i="1"/>
  <c r="AJ46" i="1"/>
  <c r="AK46" i="1"/>
  <c r="AL46" i="1"/>
  <c r="AM46" i="1"/>
  <c r="AN46" i="1"/>
  <c r="AO46" i="1"/>
  <c r="AP46" i="1"/>
  <c r="AQ46" i="1"/>
  <c r="AG47" i="1"/>
  <c r="AH47" i="1"/>
  <c r="AI47" i="1"/>
  <c r="AJ47" i="1"/>
  <c r="AK47" i="1"/>
  <c r="AL47" i="1"/>
  <c r="AM47" i="1"/>
  <c r="AN47" i="1"/>
  <c r="AO47" i="1"/>
  <c r="AP47" i="1"/>
  <c r="AQ47" i="1"/>
  <c r="AG48" i="1"/>
  <c r="AH48" i="1"/>
  <c r="AI48" i="1"/>
  <c r="AJ48" i="1"/>
  <c r="AK48" i="1"/>
  <c r="AL48" i="1"/>
  <c r="AM48" i="1"/>
  <c r="AN48" i="1"/>
  <c r="AO48" i="1"/>
  <c r="AP48" i="1"/>
  <c r="AQ48" i="1"/>
  <c r="AG49" i="1"/>
  <c r="AH9" i="1"/>
  <c r="AG9" i="1"/>
  <c r="AI9" i="1"/>
  <c r="AJ9" i="1"/>
  <c r="AK9" i="1"/>
  <c r="AL9" i="1"/>
  <c r="AM9" i="1"/>
  <c r="AN9" i="1"/>
  <c r="AO9" i="1"/>
  <c r="AP9" i="1"/>
  <c r="AQ9" i="1"/>
  <c r="AC50" i="1" l="1"/>
  <c r="AD28" i="1"/>
  <c r="AC11" i="1"/>
  <c r="AC13" i="1"/>
  <c r="AD45" i="1"/>
  <c r="AC33" i="1"/>
  <c r="AC31" i="1"/>
  <c r="AD11" i="1"/>
  <c r="AC19" i="1"/>
  <c r="AD42" i="1"/>
  <c r="AD43" i="1"/>
  <c r="AC37" i="1"/>
  <c r="AC35" i="1"/>
  <c r="AC30" i="1"/>
  <c r="AD17" i="1"/>
  <c r="AD19" i="1"/>
  <c r="AD22" i="1"/>
  <c r="AC28" i="1"/>
  <c r="AE28" i="1" s="1"/>
  <c r="AC16" i="1"/>
  <c r="AC48" i="1"/>
  <c r="AD9" i="1"/>
  <c r="AC29" i="1"/>
  <c r="AC32" i="1"/>
  <c r="AC39" i="1"/>
  <c r="AD48" i="1"/>
  <c r="AC46" i="1"/>
  <c r="AC24" i="1"/>
  <c r="AC12" i="1"/>
  <c r="AC43" i="1"/>
  <c r="AD24" i="1"/>
  <c r="AD40" i="1"/>
  <c r="AC38" i="1"/>
  <c r="AC23" i="1"/>
  <c r="AC34" i="1"/>
  <c r="AC21" i="1"/>
  <c r="AD27" i="1"/>
  <c r="AC18" i="1"/>
  <c r="AD13" i="1"/>
  <c r="AD47" i="1"/>
  <c r="AD41" i="1"/>
  <c r="AC40" i="1"/>
  <c r="AD35" i="1"/>
  <c r="AD26" i="1"/>
  <c r="AD33" i="1"/>
  <c r="AD25" i="1"/>
  <c r="AC22" i="1"/>
  <c r="AC10" i="1"/>
  <c r="AC15" i="1"/>
  <c r="AD50" i="1"/>
  <c r="AE50" i="1" s="1"/>
  <c r="AD49" i="1"/>
  <c r="AC47" i="1"/>
  <c r="AE47" i="1" s="1"/>
  <c r="AC45" i="1"/>
  <c r="AE45" i="1" s="1"/>
  <c r="AD29" i="1"/>
  <c r="AC42" i="1"/>
  <c r="AC41" i="1"/>
  <c r="AD37" i="1"/>
  <c r="AD36" i="1"/>
  <c r="AC26" i="1"/>
  <c r="AD30" i="1"/>
  <c r="AD31" i="1"/>
  <c r="AC25" i="1"/>
  <c r="AE25" i="1" s="1"/>
  <c r="AD10" i="1"/>
  <c r="AC14" i="1"/>
  <c r="AC9" i="1"/>
  <c r="AC49" i="1"/>
  <c r="AC44" i="1"/>
  <c r="AD39" i="1"/>
  <c r="AD38" i="1"/>
  <c r="AC36" i="1"/>
  <c r="AE36" i="1" s="1"/>
  <c r="AD32" i="1"/>
  <c r="AD34" i="1"/>
  <c r="AC17" i="1"/>
  <c r="AE17" i="1" s="1"/>
  <c r="AC27" i="1"/>
  <c r="AC20" i="1"/>
  <c r="AD16" i="1"/>
  <c r="AE16" i="1" s="1"/>
  <c r="AD46" i="1"/>
  <c r="AD12" i="1"/>
  <c r="AD44" i="1"/>
  <c r="AD23" i="1"/>
  <c r="AE23" i="1" s="1"/>
  <c r="AD21" i="1"/>
  <c r="AD20" i="1"/>
  <c r="AD18" i="1"/>
  <c r="AD14" i="1"/>
  <c r="AD15" i="1"/>
  <c r="AE32" i="1" l="1"/>
  <c r="AE11" i="1"/>
  <c r="AE13" i="1"/>
  <c r="AE31" i="1"/>
  <c r="AE30" i="1"/>
  <c r="AE9" i="1"/>
  <c r="AE33" i="1"/>
  <c r="AE29" i="1"/>
  <c r="AE42" i="1"/>
  <c r="AE22" i="1"/>
  <c r="AE35" i="1"/>
  <c r="AE15" i="1"/>
  <c r="AE46" i="1"/>
  <c r="AE49" i="1"/>
  <c r="AE37" i="1"/>
  <c r="AE43" i="1"/>
  <c r="AE21" i="1"/>
  <c r="AE39" i="1"/>
  <c r="AE48" i="1"/>
  <c r="AE19" i="1"/>
  <c r="AE12" i="1"/>
  <c r="AE20" i="1"/>
  <c r="AE40" i="1"/>
  <c r="AE34" i="1"/>
  <c r="AE24" i="1"/>
  <c r="AE14" i="1"/>
  <c r="AE41" i="1"/>
  <c r="AE18" i="1"/>
  <c r="AE26" i="1"/>
  <c r="AE27" i="1"/>
  <c r="A27" i="1" s="1"/>
  <c r="AE10" i="1"/>
  <c r="AE44" i="1"/>
  <c r="AE38" i="1"/>
  <c r="A10" i="1" l="1"/>
  <c r="A47" i="1"/>
  <c r="A41" i="1"/>
  <c r="A40" i="1"/>
  <c r="A48" i="1"/>
  <c r="A37" i="1"/>
  <c r="A35" i="1"/>
  <c r="A33" i="1"/>
  <c r="A13" i="1"/>
  <c r="A17" i="1"/>
  <c r="A14" i="1"/>
  <c r="A20" i="1"/>
  <c r="A39" i="1"/>
  <c r="A49" i="1"/>
  <c r="A22" i="1"/>
  <c r="A9" i="1"/>
  <c r="A51" i="1"/>
  <c r="A50" i="1"/>
  <c r="A28" i="1"/>
  <c r="A16" i="1"/>
  <c r="A26" i="1"/>
  <c r="A24" i="1"/>
  <c r="A12" i="1"/>
  <c r="A21" i="1"/>
  <c r="A46" i="1"/>
  <c r="A42" i="1"/>
  <c r="A30" i="1"/>
  <c r="A25" i="1"/>
  <c r="A32" i="1"/>
  <c r="A11" i="1"/>
  <c r="A38" i="1"/>
  <c r="A44" i="1"/>
  <c r="A18" i="1"/>
  <c r="A34" i="1"/>
  <c r="A19" i="1"/>
  <c r="A43" i="1"/>
  <c r="A15" i="1"/>
  <c r="A29" i="1"/>
  <c r="A31" i="1"/>
  <c r="A36" i="1"/>
  <c r="A23" i="1"/>
  <c r="A45" i="1"/>
</calcChain>
</file>

<file path=xl/sharedStrings.xml><?xml version="1.0" encoding="utf-8"?>
<sst xmlns="http://schemas.openxmlformats.org/spreadsheetml/2006/main" count="312" uniqueCount="195">
  <si>
    <t>Liga</t>
  </si>
  <si>
    <t>Prueba</t>
  </si>
  <si>
    <t>Puntos LIGA</t>
  </si>
  <si>
    <t>Puntuación Prueba</t>
  </si>
  <si>
    <t xml:space="preserve">TOTAL </t>
  </si>
  <si>
    <t>CLUB</t>
  </si>
  <si>
    <t>NOMBRE PILOTO</t>
  </si>
  <si>
    <t>DORSAL LIGA</t>
  </si>
  <si>
    <t>1ª P</t>
  </si>
  <si>
    <t>Nº LICENCIA 
(DNI si esta en trámite)</t>
  </si>
  <si>
    <t>VALE FAM</t>
  </si>
  <si>
    <t>PUNTUACIÓN 
FINAL</t>
  </si>
  <si>
    <t>CLASIFICACIÓN</t>
  </si>
  <si>
    <t>PUNTOS LIGA</t>
  </si>
  <si>
    <t>Los pilotos mantienen el dorsal de la primera prueba.  Tantas filas como pilotos asistentes. Para facilitar de unas pruebas a otras, se pueden ir añadiendo filas según participen nuevos pilotos en pruebas sucesivas y si alguno de los que han participado anteriormente no participa en la prueba sencillamente se le borra y se deja la fila en blanco. De esta manera se puden hacer cortas y pegas para la hoja de clasificación final y se mantienen los dorsales</t>
  </si>
  <si>
    <t>Auto-explicativo</t>
  </si>
  <si>
    <t>Obligatorio. Si está en trámite se pone el DNI</t>
  </si>
  <si>
    <t>Nº de Vale FAM. Si no se le ha adjudicado en el sorteo se pone NO</t>
  </si>
  <si>
    <t>Puntuación final de la prueba en números absolutos. Entre las columnas E y F se pueden poner tantas columnas como sean necesarias por la especialidad para registrar  las puntuaciones de las diferentes mangas si procede.</t>
  </si>
  <si>
    <t>En el ejemplo está ordenado de primer a último clasificaso. Es tan solo un ejemplo para que en la columna H salgan los puntos de la liga de mayor a menor. Realmente la hoja, según necesidad, se puede ordenar por dorsal, para crear las hojas de para nuevas pruebas partiendo de la anterior, u ordenar por clasificación para asignar facilmente los puntos de la liga</t>
  </si>
  <si>
    <t>Puntuación correspondiente a la liga según el reglamento de las Ligas</t>
  </si>
  <si>
    <t>2ª PEOR PUNTUACION</t>
  </si>
  <si>
    <t>Los pilotos mantienen el dorsal de la primera prueba.  Se van añadiendo filas conforme se van incorporando pilotos en sucesivas pruebas</t>
  </si>
  <si>
    <t xml:space="preserve">1ª PEOR PUNTUACION
</t>
  </si>
  <si>
    <t xml:space="preserve">Peor puntuación obtenida
Si la liga consta del mínimo de las pruebas, 3, no se quita ninguna. Hasta 6 pruebas se quita 1. </t>
  </si>
  <si>
    <t>2ª Peor puntuación obtenida
Solo si la prueba consta de un número de pruebas de 7 a 10</t>
  </si>
  <si>
    <t>Puntos de liga recibidos en la prueba. 0 si no ha participado</t>
  </si>
  <si>
    <t>Clasificación Total de la liga. AJUSTAR LA FORMULA SEGÚN EL Nº DE PRUEBAS</t>
  </si>
  <si>
    <t>Puntuación de la prueba en absoluto. 0 si no ha participado. Participación del Juez (SI/NO)</t>
  </si>
  <si>
    <t>RAMOS REAL, JUAN</t>
  </si>
  <si>
    <t>DAVILA CASCON, JESUS</t>
  </si>
  <si>
    <t>IGLESIAS GUZMAN, F JAVIER</t>
  </si>
  <si>
    <t>ALA D3</t>
  </si>
  <si>
    <t>LOS BUITRES</t>
  </si>
  <si>
    <t>ALCAUDON</t>
  </si>
  <si>
    <t>PETIRROJO</t>
  </si>
  <si>
    <t>AKIRU</t>
  </si>
  <si>
    <t>PUESTO</t>
  </si>
  <si>
    <t>CONTRERAS ARGENTO, JULIO ANGEL</t>
  </si>
  <si>
    <t>MORENO ROMERO, MARCO A.</t>
  </si>
  <si>
    <t>COBO, ENRIQUE</t>
  </si>
  <si>
    <t>GHV</t>
  </si>
  <si>
    <t>GRUPO HALCóN DE VELEROS RC</t>
  </si>
  <si>
    <t>ALAS DE TORREJóN</t>
  </si>
  <si>
    <t>MEDINA HERRERO, JORGE</t>
  </si>
  <si>
    <t>GRUPO HALCóN DE VELEROS</t>
  </si>
  <si>
    <t>CASALS OLIVER, ALEJANDRO</t>
  </si>
  <si>
    <t>CRISTóBAL, ANGEL</t>
  </si>
  <si>
    <t>GRUPO HALCON</t>
  </si>
  <si>
    <t>ASENSIO GOMEZ, ADOLFO</t>
  </si>
  <si>
    <t>GRUPO HALCON DE VELEROS</t>
  </si>
  <si>
    <t>MAYOR REDONDO, JAVIER</t>
  </si>
  <si>
    <t>ASOCIACION AEROMODELISTA GUADALAJARA</t>
  </si>
  <si>
    <t>HERNÁNDEZ MATEO, FRANCISCO</t>
  </si>
  <si>
    <t>TIRADO BRAVO, ANTONIO</t>
  </si>
  <si>
    <t>DURAN RODRIGUEZ, DANIEL</t>
  </si>
  <si>
    <t>HERNANDEZ RODERO, JAVIER</t>
  </si>
  <si>
    <t>HALCON DE VELEROS</t>
  </si>
  <si>
    <t>ESTEVEZ, JOSE MANUEL</t>
  </si>
  <si>
    <t>MIGUEL FERNANDEZ, DAVID</t>
  </si>
  <si>
    <t>CLUB DE AEROMODELISMO LOS BUITRES</t>
  </si>
  <si>
    <t>1 Prueba</t>
  </si>
  <si>
    <t>2 Prueba</t>
  </si>
  <si>
    <t>3 Prueba</t>
  </si>
  <si>
    <t>4 Prueba</t>
  </si>
  <si>
    <t>5 Prueba</t>
  </si>
  <si>
    <t>6 Prueba</t>
  </si>
  <si>
    <t>7 Prueba</t>
  </si>
  <si>
    <t>8 Prueba</t>
  </si>
  <si>
    <t>9 Prueba</t>
  </si>
  <si>
    <t>10 Prueba</t>
  </si>
  <si>
    <t>11 Prueba</t>
  </si>
  <si>
    <t>VALES FAM CLASIFICACIÓN</t>
  </si>
  <si>
    <t>4951.93</t>
  </si>
  <si>
    <t>4822.79</t>
  </si>
  <si>
    <t>4767.28</t>
  </si>
  <si>
    <t>4728.95</t>
  </si>
  <si>
    <t>4666.03</t>
  </si>
  <si>
    <t>4662.03</t>
  </si>
  <si>
    <t>4648.62</t>
  </si>
  <si>
    <t>PEREZ RUBIO, PEDRO J.</t>
  </si>
  <si>
    <t>AEROMODELISMO LINARES</t>
  </si>
  <si>
    <t>4476.01</t>
  </si>
  <si>
    <t>4431.00</t>
  </si>
  <si>
    <t>4247.28</t>
  </si>
  <si>
    <t>ICHASO FRANCO, RAFAEL</t>
  </si>
  <si>
    <t>4115.15</t>
  </si>
  <si>
    <t>4097.12</t>
  </si>
  <si>
    <t>4094.64</t>
  </si>
  <si>
    <t>3984.91</t>
  </si>
  <si>
    <t>3939.56</t>
  </si>
  <si>
    <t>MAYOR DAVILA, VICTOR LORENZO</t>
  </si>
  <si>
    <t>3479.15</t>
  </si>
  <si>
    <t>3296.11</t>
  </si>
  <si>
    <t>3131.75</t>
  </si>
  <si>
    <t>2570.19</t>
  </si>
  <si>
    <t>CLUB VELEROS CERCEDILLA</t>
  </si>
  <si>
    <t>2373.71</t>
  </si>
  <si>
    <t>CARLOS GOMEZ CARRIL</t>
  </si>
  <si>
    <t>DIEGO BORRAJO RAMOS</t>
  </si>
  <si>
    <t>ANGEL PÉREZ PARELLADA</t>
  </si>
  <si>
    <t>SERGIO SIGÜENZA GONZALEZ</t>
  </si>
  <si>
    <t>GREGORIO JULIANA QUIRÓS</t>
  </si>
  <si>
    <t>ABEL HERRERA CASTELLO</t>
  </si>
  <si>
    <t>JAIME ARAGÓN LÓPEZ</t>
  </si>
  <si>
    <t>ION TORMO ZWIEB</t>
  </si>
  <si>
    <t>CARLOS FERNANDEZ CHAMORRO</t>
  </si>
  <si>
    <t>JORGE GALINDO FERNANDEZ</t>
  </si>
  <si>
    <t>JOSUÉ DE LA FUENTE AGUILAR</t>
  </si>
  <si>
    <t>ANTONIO NAVARRO MADRID</t>
  </si>
  <si>
    <t>RAÚL PÉREZ LUCAS</t>
  </si>
  <si>
    <t>RAFAEL SAIZ FERNANDEZ</t>
  </si>
  <si>
    <t>RAÚL FERNANDEZ DE ORO</t>
  </si>
  <si>
    <t>MARCOS JIMENEZ NUÑEZ</t>
  </si>
  <si>
    <t>EDUARD JOAN PERALES</t>
  </si>
  <si>
    <t>JAVIER MARÍN CARCEDO</t>
  </si>
  <si>
    <r>
      <t xml:space="preserve">CATEGORIA  </t>
    </r>
    <r>
      <rPr>
        <sz val="12"/>
        <color indexed="10"/>
        <rFont val="Arial"/>
        <family val="2"/>
      </rPr>
      <t>(F3U)</t>
    </r>
  </si>
  <si>
    <t>FPV Madrid</t>
  </si>
  <si>
    <t>Halcones</t>
  </si>
  <si>
    <t>ÁLVARO RODRÍGUEZ VILLALBA</t>
  </si>
  <si>
    <t>SIRMA IGLESIAS IVANOVA</t>
  </si>
  <si>
    <t>PABLO MARTÍN-CHICO ESPEJEL</t>
  </si>
  <si>
    <t>JAVIER MUÑOZ SAIFE</t>
  </si>
  <si>
    <t>MANUEL GARCÍA BELLIDO</t>
  </si>
  <si>
    <t>MANUEL RODRIGUEZ CAÑAS</t>
  </si>
  <si>
    <t>Amachete</t>
  </si>
  <si>
    <t>SirSky</t>
  </si>
  <si>
    <t>Wister</t>
  </si>
  <si>
    <t>Yoba</t>
  </si>
  <si>
    <t>ALBERTO SANTAMARIA BAYO</t>
  </si>
  <si>
    <t>Kankar</t>
  </si>
  <si>
    <t>Scaleitor</t>
  </si>
  <si>
    <t>ALFONSO BARQUERO GORDILLO</t>
  </si>
  <si>
    <t>Prometheus</t>
  </si>
  <si>
    <t>Madquad</t>
  </si>
  <si>
    <t>Riotorbat</t>
  </si>
  <si>
    <t>Buchanon</t>
  </si>
  <si>
    <t>George</t>
  </si>
  <si>
    <t>Dieborr</t>
  </si>
  <si>
    <t>Eduard</t>
  </si>
  <si>
    <t>ADRIAN AGUADO MEDRANO</t>
  </si>
  <si>
    <t>Drids</t>
  </si>
  <si>
    <t>Crazy PIDS</t>
  </si>
  <si>
    <t>Garssa</t>
  </si>
  <si>
    <t>Ras</t>
  </si>
  <si>
    <t>PabloMartín</t>
  </si>
  <si>
    <t>Dracodron</t>
  </si>
  <si>
    <t>Zoni</t>
  </si>
  <si>
    <t>Fastuncrack</t>
  </si>
  <si>
    <t>Sir Assistant</t>
  </si>
  <si>
    <t>Manu</t>
  </si>
  <si>
    <t>Jmartín</t>
  </si>
  <si>
    <t>Juan de la Cierva</t>
  </si>
  <si>
    <t>JESÚS MARTÍN</t>
  </si>
  <si>
    <t>HERNAN MEDINA LOPEZ</t>
  </si>
  <si>
    <t>Henry</t>
  </si>
  <si>
    <t>Korean</t>
  </si>
  <si>
    <t>DANIEL FERNANDEZ CETINA</t>
  </si>
  <si>
    <t>Danielo</t>
  </si>
  <si>
    <t>Zrisst</t>
  </si>
  <si>
    <t>Mekguen</t>
  </si>
  <si>
    <t>CARLOS MARTÍN</t>
  </si>
  <si>
    <t>Gutimar</t>
  </si>
  <si>
    <t>RAUL GONZALEZ</t>
  </si>
  <si>
    <t>RZ-23</t>
  </si>
  <si>
    <t>IGNACIO FECED ÁLVAREZ</t>
  </si>
  <si>
    <t>JESUS GARCÍA BAQUERO</t>
  </si>
  <si>
    <t>DIEGO SALERNO</t>
  </si>
  <si>
    <t>Dash</t>
  </si>
  <si>
    <t>Feced</t>
  </si>
  <si>
    <t>Baquero</t>
  </si>
  <si>
    <r>
      <t xml:space="preserve">CATEGORIA  </t>
    </r>
    <r>
      <rPr>
        <sz val="12"/>
        <color indexed="10"/>
        <rFont val="Arial"/>
        <family val="2"/>
      </rPr>
      <t>(F9U FAI)</t>
    </r>
  </si>
  <si>
    <t>LIGA FAM F9U 2019</t>
  </si>
  <si>
    <t>LIGA FAM F9U FAI 2019 (Club FPV Madrid 30/03/2019)</t>
  </si>
  <si>
    <t>1ª Prueba 
FPV MADRID
30/03/2019</t>
  </si>
  <si>
    <t>Aerovall racer</t>
  </si>
  <si>
    <t>Thunkar</t>
  </si>
  <si>
    <t>GCAA/UA/1898</t>
  </si>
  <si>
    <t>Abu Dhabi RC club</t>
  </si>
  <si>
    <t>Ícaro</t>
  </si>
  <si>
    <t>PRUEBA 1</t>
  </si>
  <si>
    <t>X</t>
  </si>
  <si>
    <t>E-1242</t>
  </si>
  <si>
    <t>E-1243</t>
  </si>
  <si>
    <t>E-1246</t>
  </si>
  <si>
    <t>E-1244</t>
  </si>
  <si>
    <t>E-1245</t>
  </si>
  <si>
    <t>E-1247</t>
  </si>
  <si>
    <t>E-1248</t>
  </si>
  <si>
    <t>E-1249</t>
  </si>
  <si>
    <t>E-1250</t>
  </si>
  <si>
    <t>E-1251</t>
  </si>
  <si>
    <t>E-1252</t>
  </si>
  <si>
    <t>E-1253</t>
  </si>
  <si>
    <t>E-1254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</si>
</sst>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  <charset val="1"/>
    </font>
    <font>
      <sz val="12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theme="0"/>
      <name val="Arial"/>
      <family val="2"/>
      <charset val="1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21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7">
    <xf numFmtId="0" fontId="0" fillId="0" borderId="0" xfId="0"/>
    <xf numFmtId="0" fontId="2" fillId="0" borderId="0" xfId="0" applyFont="1"/>
    <xf numFmtId="0" fontId="2" fillId="4" borderId="3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4" borderId="0" xfId="0" applyFill="1"/>
    <xf numFmtId="0" fontId="7" fillId="6" borderId="3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 applyBorder="1"/>
    <xf numFmtId="0" fontId="11" fillId="9" borderId="0" xfId="0" applyFont="1" applyFill="1"/>
    <xf numFmtId="0" fontId="7" fillId="6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3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11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3" fillId="12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opLeftCell="A20" zoomScale="75" zoomScaleNormal="75" workbookViewId="0">
      <selection activeCell="F32" sqref="F32"/>
    </sheetView>
  </sheetViews>
  <sheetFormatPr baseColWidth="10" defaultRowHeight="15.5" x14ac:dyDescent="0.35"/>
  <cols>
    <col min="1" max="1" width="5.453125" customWidth="1"/>
    <col min="2" max="2" width="6.453125" style="1" customWidth="1"/>
    <col min="3" max="3" width="32.81640625" style="1" customWidth="1"/>
    <col min="4" max="4" width="14.453125" style="15" customWidth="1"/>
    <col min="5" max="5" width="28.7265625" style="15" customWidth="1"/>
    <col min="6" max="6" width="14" style="1" bestFit="1" customWidth="1"/>
    <col min="7" max="7" width="10.453125" style="1" customWidth="1"/>
    <col min="8" max="8" width="6.453125" style="1" customWidth="1"/>
    <col min="9" max="9" width="8.7265625" customWidth="1"/>
    <col min="10" max="10" width="7.1796875" customWidth="1"/>
    <col min="11" max="11" width="8.453125" customWidth="1"/>
    <col min="12" max="12" width="6.453125" customWidth="1"/>
    <col min="13" max="13" width="10.1796875" customWidth="1"/>
    <col min="14" max="14" width="7.1796875" customWidth="1"/>
    <col min="15" max="15" width="9.7265625" customWidth="1"/>
    <col min="16" max="16" width="6.1796875" customWidth="1"/>
    <col min="17" max="17" width="8.81640625" customWidth="1"/>
    <col min="18" max="18" width="6.1796875" customWidth="1"/>
    <col min="19" max="19" width="8.453125" customWidth="1"/>
    <col min="20" max="20" width="6.1796875" customWidth="1"/>
    <col min="21" max="21" width="8.81640625" customWidth="1"/>
    <col min="22" max="22" width="6.1796875" customWidth="1"/>
    <col min="23" max="23" width="8" customWidth="1"/>
    <col min="24" max="24" width="9.1796875" customWidth="1"/>
    <col min="25" max="25" width="8.81640625" customWidth="1"/>
    <col min="26" max="26" width="6.1796875" customWidth="1"/>
    <col min="27" max="27" width="8.81640625" customWidth="1"/>
    <col min="28" max="28" width="6.1796875" customWidth="1"/>
    <col min="29" max="29" width="7" customWidth="1"/>
    <col min="30" max="30" width="7.1796875" customWidth="1"/>
    <col min="32" max="32" width="12" bestFit="1" customWidth="1"/>
  </cols>
  <sheetData>
    <row r="1" spans="1:43" ht="409.6" hidden="1" thickBot="1" x14ac:dyDescent="0.4">
      <c r="B1" s="4" t="s">
        <v>22</v>
      </c>
      <c r="C1" s="4" t="s">
        <v>15</v>
      </c>
      <c r="D1" s="12" t="s">
        <v>16</v>
      </c>
      <c r="E1" s="12" t="s">
        <v>15</v>
      </c>
      <c r="G1" s="4" t="s">
        <v>28</v>
      </c>
      <c r="H1" s="4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 t="s">
        <v>24</v>
      </c>
      <c r="AD1" s="4" t="s">
        <v>25</v>
      </c>
      <c r="AE1" s="4" t="s">
        <v>27</v>
      </c>
    </row>
    <row r="2" spans="1:43" ht="13" thickTop="1" x14ac:dyDescent="0.25">
      <c r="B2" s="66" t="s">
        <v>172</v>
      </c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</row>
    <row r="3" spans="1:43" ht="15.75" customHeight="1" x14ac:dyDescent="0.25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</row>
    <row r="4" spans="1:43" ht="75.75" customHeight="1" x14ac:dyDescent="0.25">
      <c r="A4" s="75" t="s">
        <v>37</v>
      </c>
      <c r="B4" s="75" t="s">
        <v>7</v>
      </c>
      <c r="C4" s="78" t="s">
        <v>6</v>
      </c>
      <c r="D4" s="80" t="s">
        <v>9</v>
      </c>
      <c r="E4" s="78" t="s">
        <v>5</v>
      </c>
      <c r="F4" s="84" t="s">
        <v>72</v>
      </c>
      <c r="G4" s="59" t="s">
        <v>174</v>
      </c>
      <c r="H4" s="59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81" t="s">
        <v>23</v>
      </c>
      <c r="AD4" s="81" t="s">
        <v>21</v>
      </c>
      <c r="AE4" s="58" t="s">
        <v>4</v>
      </c>
      <c r="AF4" s="5"/>
    </row>
    <row r="5" spans="1:43" ht="47.25" customHeight="1" x14ac:dyDescent="0.25">
      <c r="A5" s="76" t="s">
        <v>37</v>
      </c>
      <c r="B5" s="76"/>
      <c r="C5" s="79"/>
      <c r="D5" s="79"/>
      <c r="E5" s="79"/>
      <c r="F5" s="85"/>
      <c r="G5" s="59" t="s">
        <v>3</v>
      </c>
      <c r="H5" s="59" t="s">
        <v>2</v>
      </c>
      <c r="I5" s="59" t="s">
        <v>3</v>
      </c>
      <c r="J5" s="59" t="s">
        <v>2</v>
      </c>
      <c r="K5" s="59" t="s">
        <v>3</v>
      </c>
      <c r="L5" s="59" t="s">
        <v>2</v>
      </c>
      <c r="M5" s="59" t="s">
        <v>3</v>
      </c>
      <c r="N5" s="59" t="s">
        <v>2</v>
      </c>
      <c r="O5" s="59" t="s">
        <v>3</v>
      </c>
      <c r="P5" s="59" t="s">
        <v>2</v>
      </c>
      <c r="Q5" s="59" t="s">
        <v>3</v>
      </c>
      <c r="R5" s="59" t="s">
        <v>2</v>
      </c>
      <c r="S5" s="59" t="s">
        <v>3</v>
      </c>
      <c r="T5" s="59" t="s">
        <v>2</v>
      </c>
      <c r="U5" s="59" t="s">
        <v>3</v>
      </c>
      <c r="V5" s="59" t="s">
        <v>2</v>
      </c>
      <c r="W5" s="59" t="s">
        <v>3</v>
      </c>
      <c r="X5" s="59" t="s">
        <v>2</v>
      </c>
      <c r="Y5" s="59" t="s">
        <v>3</v>
      </c>
      <c r="Z5" s="59" t="s">
        <v>2</v>
      </c>
      <c r="AA5" s="59" t="s">
        <v>3</v>
      </c>
      <c r="AB5" s="59" t="s">
        <v>2</v>
      </c>
      <c r="AC5" s="82"/>
      <c r="AD5" s="82"/>
      <c r="AE5" s="58"/>
    </row>
    <row r="6" spans="1:43" ht="75" customHeight="1" x14ac:dyDescent="0.25">
      <c r="A6" s="77"/>
      <c r="B6" s="77"/>
      <c r="C6" s="79"/>
      <c r="D6" s="79"/>
      <c r="E6" s="79"/>
      <c r="F6" s="86"/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  <c r="L6" s="2" t="s">
        <v>0</v>
      </c>
      <c r="M6" s="2" t="s">
        <v>1</v>
      </c>
      <c r="N6" s="2" t="s">
        <v>0</v>
      </c>
      <c r="O6" s="2" t="s">
        <v>1</v>
      </c>
      <c r="P6" s="2" t="s">
        <v>0</v>
      </c>
      <c r="Q6" s="2" t="s">
        <v>1</v>
      </c>
      <c r="R6" s="2" t="s">
        <v>0</v>
      </c>
      <c r="S6" s="2" t="s">
        <v>1</v>
      </c>
      <c r="T6" s="2" t="s">
        <v>0</v>
      </c>
      <c r="U6" s="2" t="s">
        <v>1</v>
      </c>
      <c r="V6" s="2" t="s">
        <v>0</v>
      </c>
      <c r="W6" s="2" t="s">
        <v>1</v>
      </c>
      <c r="X6" s="2" t="s">
        <v>0</v>
      </c>
      <c r="Y6" s="2" t="s">
        <v>1</v>
      </c>
      <c r="Z6" s="2" t="s">
        <v>0</v>
      </c>
      <c r="AA6" s="2" t="s">
        <v>1</v>
      </c>
      <c r="AB6" s="2" t="s">
        <v>0</v>
      </c>
      <c r="AC6" s="83"/>
      <c r="AD6" s="83"/>
      <c r="AE6" s="58"/>
    </row>
    <row r="7" spans="1:43" x14ac:dyDescent="0.25">
      <c r="A7" s="17"/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1:43" x14ac:dyDescent="0.25">
      <c r="A8" s="17"/>
      <c r="B8" s="54" t="s">
        <v>171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  <c r="AG8" s="9" t="s">
        <v>61</v>
      </c>
      <c r="AH8" s="9" t="s">
        <v>62</v>
      </c>
      <c r="AI8" s="9" t="s">
        <v>63</v>
      </c>
      <c r="AJ8" s="9" t="s">
        <v>64</v>
      </c>
      <c r="AK8" s="9" t="s">
        <v>65</v>
      </c>
      <c r="AL8" s="9" t="s">
        <v>66</v>
      </c>
      <c r="AM8" s="9" t="s">
        <v>67</v>
      </c>
      <c r="AN8" s="9" t="s">
        <v>68</v>
      </c>
      <c r="AO8" s="9" t="s">
        <v>69</v>
      </c>
      <c r="AP8" s="9" t="s">
        <v>70</v>
      </c>
      <c r="AQ8" s="9" t="s">
        <v>71</v>
      </c>
    </row>
    <row r="9" spans="1:43" s="47" customFormat="1" ht="19.899999999999999" customHeight="1" x14ac:dyDescent="0.25">
      <c r="A9" s="36">
        <f>_xlfn.RANK.EQ(AE9,$AE$9:$AE$50)</f>
        <v>11</v>
      </c>
      <c r="B9" s="37">
        <v>1</v>
      </c>
      <c r="C9" s="38" t="str">
        <f>VLOOKUP(B9,'PILOTOS DORSALES'!$A$2:$E$100,2,TRUE)</f>
        <v>RAÚL FERNANDEZ DE ORO</v>
      </c>
      <c r="D9" s="38">
        <f>VLOOKUP(B9,'PILOTOS DORSALES'!$A$2:$E$100,3,TRUE)</f>
        <v>6779</v>
      </c>
      <c r="E9" s="38" t="str">
        <f>VLOOKUP(B9,'PILOTOS DORSALES'!$A$2:$E$100,4,TRUE)</f>
        <v>FPV Madrid</v>
      </c>
      <c r="F9" s="39"/>
      <c r="G9" s="40">
        <v>13</v>
      </c>
      <c r="H9" s="41">
        <v>13</v>
      </c>
      <c r="I9" s="40"/>
      <c r="J9" s="41"/>
      <c r="K9" s="40"/>
      <c r="L9" s="41"/>
      <c r="M9" s="42"/>
      <c r="N9" s="41"/>
      <c r="O9" s="42"/>
      <c r="P9" s="41"/>
      <c r="Q9" s="42"/>
      <c r="R9" s="41"/>
      <c r="S9" s="42"/>
      <c r="T9" s="41"/>
      <c r="U9" s="43"/>
      <c r="V9" s="41"/>
      <c r="W9" s="42"/>
      <c r="X9" s="41"/>
      <c r="Y9" s="44"/>
      <c r="Z9" s="41"/>
      <c r="AA9" s="42"/>
      <c r="AB9" s="41"/>
      <c r="AC9" s="45">
        <f t="shared" ref="AC9:AC50" si="0">SMALL(AG9:AQ9,1)</f>
        <v>0</v>
      </c>
      <c r="AD9" s="45">
        <f t="shared" ref="AD9:AD50" si="1">SMALL(AG9:AQ9,2)</f>
        <v>0</v>
      </c>
      <c r="AE9" s="46">
        <f t="shared" ref="AE9:AE50" si="2">H9+J9+L9+N9+P9+R9+T9+V9+X9+Z9+AB9-AC9-AD9</f>
        <v>13</v>
      </c>
      <c r="AG9" s="48">
        <f>H9</f>
        <v>13</v>
      </c>
      <c r="AH9" s="48">
        <f>J9</f>
        <v>0</v>
      </c>
      <c r="AI9" s="48">
        <f>L9</f>
        <v>0</v>
      </c>
      <c r="AJ9" s="48">
        <f>N9</f>
        <v>0</v>
      </c>
      <c r="AK9" s="48">
        <f>P9</f>
        <v>0</v>
      </c>
      <c r="AL9" s="48">
        <f>R9</f>
        <v>0</v>
      </c>
      <c r="AM9" s="48">
        <f>T9</f>
        <v>0</v>
      </c>
      <c r="AN9" s="48">
        <f>V9</f>
        <v>0</v>
      </c>
      <c r="AO9" s="48">
        <f>X9</f>
        <v>0</v>
      </c>
      <c r="AP9" s="48">
        <f>Z9</f>
        <v>0</v>
      </c>
      <c r="AQ9" s="48">
        <f>AB9</f>
        <v>0</v>
      </c>
    </row>
    <row r="10" spans="1:43" s="47" customFormat="1" ht="14.25" customHeight="1" x14ac:dyDescent="0.25">
      <c r="A10" s="36">
        <f t="shared" ref="A10:A50" si="3">_xlfn.RANK.EQ(AE10,$AE$9:$AE$50)</f>
        <v>23</v>
      </c>
      <c r="B10" s="37">
        <v>2</v>
      </c>
      <c r="C10" s="38" t="str">
        <f>VLOOKUP(B10,'PILOTOS DORSALES'!$A$2:$E$100,2,TRUE)</f>
        <v>MARCOS JIMENEZ NUÑEZ</v>
      </c>
      <c r="D10" s="38">
        <f>VLOOKUP(B10,'PILOTOS DORSALES'!$A$2:$E$100,3,TRUE)</f>
        <v>6674</v>
      </c>
      <c r="E10" s="38" t="str">
        <f>VLOOKUP(B10,'PILOTOS DORSALES'!$A$2:$E$100,4,TRUE)</f>
        <v>FPV Madrid</v>
      </c>
      <c r="F10" s="39"/>
      <c r="G10" s="40">
        <v>1</v>
      </c>
      <c r="H10" s="41">
        <v>1</v>
      </c>
      <c r="I10" s="40"/>
      <c r="J10" s="41"/>
      <c r="K10" s="40"/>
      <c r="L10" s="41"/>
      <c r="M10" s="42"/>
      <c r="N10" s="41"/>
      <c r="O10" s="42"/>
      <c r="P10" s="41"/>
      <c r="Q10" s="42"/>
      <c r="R10" s="41"/>
      <c r="S10" s="40"/>
      <c r="T10" s="41"/>
      <c r="U10" s="40"/>
      <c r="V10" s="41"/>
      <c r="W10" s="42"/>
      <c r="X10" s="41"/>
      <c r="Y10" s="44"/>
      <c r="Z10" s="41"/>
      <c r="AA10" s="42"/>
      <c r="AB10" s="41"/>
      <c r="AC10" s="45">
        <f t="shared" si="0"/>
        <v>0</v>
      </c>
      <c r="AD10" s="45">
        <f t="shared" si="1"/>
        <v>0</v>
      </c>
      <c r="AE10" s="46">
        <f t="shared" si="2"/>
        <v>1</v>
      </c>
      <c r="AG10" s="48">
        <f t="shared" ref="AG10:AG49" si="4">H10</f>
        <v>1</v>
      </c>
      <c r="AH10" s="48">
        <f t="shared" ref="AH10:AH48" si="5">J10</f>
        <v>0</v>
      </c>
      <c r="AI10" s="48">
        <f t="shared" ref="AI10:AI48" si="6">L10</f>
        <v>0</v>
      </c>
      <c r="AJ10" s="48">
        <f t="shared" ref="AJ10:AJ48" si="7">N10</f>
        <v>0</v>
      </c>
      <c r="AK10" s="48">
        <f t="shared" ref="AK10:AK48" si="8">P10</f>
        <v>0</v>
      </c>
      <c r="AL10" s="48">
        <f t="shared" ref="AL10:AL48" si="9">R10</f>
        <v>0</v>
      </c>
      <c r="AM10" s="48">
        <f t="shared" ref="AM10:AM48" si="10">T10</f>
        <v>0</v>
      </c>
      <c r="AN10" s="48">
        <f t="shared" ref="AN10:AN48" si="11">V10</f>
        <v>0</v>
      </c>
      <c r="AO10" s="48">
        <f t="shared" ref="AO10:AO48" si="12">X10</f>
        <v>0</v>
      </c>
      <c r="AP10" s="48">
        <f t="shared" ref="AP10:AP48" si="13">Z10</f>
        <v>0</v>
      </c>
      <c r="AQ10" s="48">
        <f t="shared" ref="AQ10:AQ48" si="14">AB10</f>
        <v>0</v>
      </c>
    </row>
    <row r="11" spans="1:43" s="47" customFormat="1" ht="14.25" customHeight="1" x14ac:dyDescent="0.25">
      <c r="A11" s="36">
        <f t="shared" si="3"/>
        <v>23</v>
      </c>
      <c r="B11" s="37">
        <v>3</v>
      </c>
      <c r="C11" s="38" t="str">
        <f>VLOOKUP(B11,'PILOTOS DORSALES'!$A$2:$E$100,2,TRUE)</f>
        <v>SIRMA IGLESIAS IVANOVA</v>
      </c>
      <c r="D11" s="38">
        <f>VLOOKUP(B11,'PILOTOS DORSALES'!$A$2:$E$100,3,TRUE)</f>
        <v>6675</v>
      </c>
      <c r="E11" s="38" t="str">
        <f>VLOOKUP(B11,'PILOTOS DORSALES'!$A$2:$E$100,4,TRUE)</f>
        <v>FPV Madrid</v>
      </c>
      <c r="F11" s="39"/>
      <c r="G11" s="40">
        <v>1</v>
      </c>
      <c r="H11" s="41">
        <v>1</v>
      </c>
      <c r="I11" s="40"/>
      <c r="J11" s="41"/>
      <c r="K11" s="40"/>
      <c r="L11" s="41"/>
      <c r="M11" s="42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9"/>
      <c r="Z11" s="41"/>
      <c r="AA11" s="40"/>
      <c r="AB11" s="41"/>
      <c r="AC11" s="45">
        <f t="shared" si="0"/>
        <v>0</v>
      </c>
      <c r="AD11" s="45">
        <f t="shared" si="1"/>
        <v>0</v>
      </c>
      <c r="AE11" s="46">
        <f t="shared" si="2"/>
        <v>1</v>
      </c>
      <c r="AG11" s="48">
        <f t="shared" si="4"/>
        <v>1</v>
      </c>
      <c r="AH11" s="48">
        <f t="shared" si="5"/>
        <v>0</v>
      </c>
      <c r="AI11" s="48">
        <f t="shared" si="6"/>
        <v>0</v>
      </c>
      <c r="AJ11" s="48">
        <f t="shared" si="7"/>
        <v>0</v>
      </c>
      <c r="AK11" s="48">
        <f t="shared" si="8"/>
        <v>0</v>
      </c>
      <c r="AL11" s="48">
        <f t="shared" si="9"/>
        <v>0</v>
      </c>
      <c r="AM11" s="48">
        <f t="shared" si="10"/>
        <v>0</v>
      </c>
      <c r="AN11" s="48">
        <f t="shared" si="11"/>
        <v>0</v>
      </c>
      <c r="AO11" s="48">
        <f t="shared" si="12"/>
        <v>0</v>
      </c>
      <c r="AP11" s="48">
        <f t="shared" si="13"/>
        <v>0</v>
      </c>
      <c r="AQ11" s="48">
        <f t="shared" si="14"/>
        <v>0</v>
      </c>
    </row>
    <row r="12" spans="1:43" s="47" customFormat="1" ht="14.25" customHeight="1" x14ac:dyDescent="0.25">
      <c r="A12" s="36">
        <f t="shared" si="3"/>
        <v>8</v>
      </c>
      <c r="B12" s="37">
        <v>4</v>
      </c>
      <c r="C12" s="38" t="str">
        <f>VLOOKUP(B12,'PILOTOS DORSALES'!$A$2:$E$100,2,TRUE)</f>
        <v>ALBERTO SANTAMARIA BAYO</v>
      </c>
      <c r="D12" s="38">
        <f>VLOOKUP(B12,'PILOTOS DORSALES'!$A$2:$E$100,3,TRUE)</f>
        <v>6706</v>
      </c>
      <c r="E12" s="38" t="str">
        <f>VLOOKUP(B12,'PILOTOS DORSALES'!$A$2:$E$100,4,TRUE)</f>
        <v>FPV Madrid</v>
      </c>
      <c r="F12" s="39"/>
      <c r="G12" s="40">
        <v>16</v>
      </c>
      <c r="H12" s="41">
        <v>16</v>
      </c>
      <c r="I12" s="40"/>
      <c r="J12" s="41"/>
      <c r="K12" s="40"/>
      <c r="L12" s="41"/>
      <c r="M12" s="42"/>
      <c r="N12" s="41"/>
      <c r="O12" s="43"/>
      <c r="P12" s="41"/>
      <c r="Q12" s="43"/>
      <c r="R12" s="41"/>
      <c r="S12" s="43"/>
      <c r="T12" s="41"/>
      <c r="U12" s="43"/>
      <c r="V12" s="41"/>
      <c r="W12" s="43"/>
      <c r="X12" s="41"/>
      <c r="Y12" s="43"/>
      <c r="Z12" s="41"/>
      <c r="AA12" s="43"/>
      <c r="AB12" s="41"/>
      <c r="AC12" s="45">
        <f t="shared" si="0"/>
        <v>0</v>
      </c>
      <c r="AD12" s="45">
        <f t="shared" si="1"/>
        <v>0</v>
      </c>
      <c r="AE12" s="46">
        <f t="shared" si="2"/>
        <v>16</v>
      </c>
      <c r="AG12" s="48">
        <f t="shared" si="4"/>
        <v>16</v>
      </c>
      <c r="AH12" s="48">
        <f t="shared" si="5"/>
        <v>0</v>
      </c>
      <c r="AI12" s="48">
        <f t="shared" si="6"/>
        <v>0</v>
      </c>
      <c r="AJ12" s="48">
        <f t="shared" si="7"/>
        <v>0</v>
      </c>
      <c r="AK12" s="48">
        <f t="shared" si="8"/>
        <v>0</v>
      </c>
      <c r="AL12" s="48">
        <f t="shared" si="9"/>
        <v>0</v>
      </c>
      <c r="AM12" s="48">
        <f t="shared" si="10"/>
        <v>0</v>
      </c>
      <c r="AN12" s="48">
        <f t="shared" si="11"/>
        <v>0</v>
      </c>
      <c r="AO12" s="48">
        <f t="shared" si="12"/>
        <v>0</v>
      </c>
      <c r="AP12" s="48">
        <f t="shared" si="13"/>
        <v>0</v>
      </c>
      <c r="AQ12" s="48">
        <f t="shared" si="14"/>
        <v>0</v>
      </c>
    </row>
    <row r="13" spans="1:43" s="47" customFormat="1" x14ac:dyDescent="0.25">
      <c r="A13" s="36">
        <f t="shared" si="3"/>
        <v>2</v>
      </c>
      <c r="B13" s="37">
        <v>5</v>
      </c>
      <c r="C13" s="38" t="str">
        <f>VLOOKUP(B13,'PILOTOS DORSALES'!$A$2:$E$100,2,TRUE)</f>
        <v>CARLOS FERNANDEZ CHAMORRO</v>
      </c>
      <c r="D13" s="38">
        <f>VLOOKUP(B13,'PILOTOS DORSALES'!$A$2:$E$100,3,TRUE)</f>
        <v>6677</v>
      </c>
      <c r="E13" s="38" t="str">
        <f>VLOOKUP(B13,'PILOTOS DORSALES'!$A$2:$E$100,4,TRUE)</f>
        <v>FPV Madrid</v>
      </c>
      <c r="F13" s="39"/>
      <c r="G13" s="40">
        <v>23</v>
      </c>
      <c r="H13" s="41">
        <v>23</v>
      </c>
      <c r="I13" s="40"/>
      <c r="J13" s="41"/>
      <c r="K13" s="40"/>
      <c r="L13" s="41"/>
      <c r="M13" s="42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9"/>
      <c r="Z13" s="41"/>
      <c r="AA13" s="40"/>
      <c r="AB13" s="41"/>
      <c r="AC13" s="45">
        <f t="shared" si="0"/>
        <v>0</v>
      </c>
      <c r="AD13" s="45">
        <f t="shared" si="1"/>
        <v>0</v>
      </c>
      <c r="AE13" s="46">
        <f t="shared" si="2"/>
        <v>23</v>
      </c>
      <c r="AG13" s="48">
        <f t="shared" si="4"/>
        <v>23</v>
      </c>
      <c r="AH13" s="48">
        <f t="shared" si="5"/>
        <v>0</v>
      </c>
      <c r="AI13" s="48">
        <f t="shared" si="6"/>
        <v>0</v>
      </c>
      <c r="AJ13" s="48">
        <f t="shared" si="7"/>
        <v>0</v>
      </c>
      <c r="AK13" s="48">
        <f t="shared" si="8"/>
        <v>0</v>
      </c>
      <c r="AL13" s="48">
        <f t="shared" si="9"/>
        <v>0</v>
      </c>
      <c r="AM13" s="48">
        <f t="shared" si="10"/>
        <v>0</v>
      </c>
      <c r="AN13" s="48">
        <f t="shared" si="11"/>
        <v>0</v>
      </c>
      <c r="AO13" s="48">
        <f t="shared" si="12"/>
        <v>0</v>
      </c>
      <c r="AP13" s="48">
        <f t="shared" si="13"/>
        <v>0</v>
      </c>
      <c r="AQ13" s="48">
        <f t="shared" si="14"/>
        <v>0</v>
      </c>
    </row>
    <row r="14" spans="1:43" s="47" customFormat="1" ht="14.25" customHeight="1" x14ac:dyDescent="0.25">
      <c r="A14" s="36">
        <f t="shared" si="3"/>
        <v>15</v>
      </c>
      <c r="B14" s="37">
        <v>6</v>
      </c>
      <c r="C14" s="38" t="str">
        <f>VLOOKUP(B14,'PILOTOS DORSALES'!$A$2:$E$100,2,TRUE)</f>
        <v>ALFONSO BARQUERO GORDILLO</v>
      </c>
      <c r="D14" s="38">
        <f>VLOOKUP(B14,'PILOTOS DORSALES'!$A$2:$E$100,3,TRUE)</f>
        <v>7100</v>
      </c>
      <c r="E14" s="38" t="str">
        <f>VLOOKUP(B14,'PILOTOS DORSALES'!$A$2:$E$100,4,TRUE)</f>
        <v>FPV Madrid</v>
      </c>
      <c r="F14" s="39"/>
      <c r="G14" s="40">
        <v>9</v>
      </c>
      <c r="H14" s="41">
        <v>9</v>
      </c>
      <c r="I14" s="40"/>
      <c r="J14" s="41"/>
      <c r="K14" s="40"/>
      <c r="L14" s="41"/>
      <c r="M14" s="40"/>
      <c r="N14" s="41"/>
      <c r="O14" s="43"/>
      <c r="P14" s="41"/>
      <c r="Q14" s="40"/>
      <c r="R14" s="41"/>
      <c r="S14" s="40"/>
      <c r="T14" s="41"/>
      <c r="U14" s="40"/>
      <c r="V14" s="41"/>
      <c r="W14" s="40"/>
      <c r="X14" s="41"/>
      <c r="Y14" s="49"/>
      <c r="Z14" s="41"/>
      <c r="AA14" s="40"/>
      <c r="AB14" s="41"/>
      <c r="AC14" s="45">
        <f t="shared" si="0"/>
        <v>0</v>
      </c>
      <c r="AD14" s="45">
        <f t="shared" si="1"/>
        <v>0</v>
      </c>
      <c r="AE14" s="46">
        <f t="shared" si="2"/>
        <v>9</v>
      </c>
      <c r="AG14" s="48">
        <f t="shared" si="4"/>
        <v>9</v>
      </c>
      <c r="AH14" s="48">
        <f t="shared" si="5"/>
        <v>0</v>
      </c>
      <c r="AI14" s="48">
        <f t="shared" si="6"/>
        <v>0</v>
      </c>
      <c r="AJ14" s="48">
        <f t="shared" si="7"/>
        <v>0</v>
      </c>
      <c r="AK14" s="48">
        <f t="shared" si="8"/>
        <v>0</v>
      </c>
      <c r="AL14" s="48">
        <f t="shared" si="9"/>
        <v>0</v>
      </c>
      <c r="AM14" s="48">
        <f t="shared" si="10"/>
        <v>0</v>
      </c>
      <c r="AN14" s="48">
        <f t="shared" si="11"/>
        <v>0</v>
      </c>
      <c r="AO14" s="48">
        <f t="shared" si="12"/>
        <v>0</v>
      </c>
      <c r="AP14" s="48">
        <f t="shared" si="13"/>
        <v>0</v>
      </c>
      <c r="AQ14" s="48">
        <f t="shared" si="14"/>
        <v>0</v>
      </c>
    </row>
    <row r="15" spans="1:43" s="47" customFormat="1" ht="15.4" customHeight="1" x14ac:dyDescent="0.25">
      <c r="A15" s="36">
        <f t="shared" si="3"/>
        <v>23</v>
      </c>
      <c r="B15" s="37">
        <v>7</v>
      </c>
      <c r="C15" s="38" t="str">
        <f>VLOOKUP(B15,'PILOTOS DORSALES'!$A$2:$E$100,2,TRUE)</f>
        <v>JOSUÉ DE LA FUENTE AGUILAR</v>
      </c>
      <c r="D15" s="38">
        <f>VLOOKUP(B15,'PILOTOS DORSALES'!$A$2:$E$100,3,TRUE)</f>
        <v>6663</v>
      </c>
      <c r="E15" s="38" t="str">
        <f>VLOOKUP(B15,'PILOTOS DORSALES'!$A$2:$E$100,4,TRUE)</f>
        <v>FPV Madrid</v>
      </c>
      <c r="F15" s="39"/>
      <c r="G15" s="40">
        <v>1</v>
      </c>
      <c r="H15" s="41">
        <v>1</v>
      </c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9"/>
      <c r="Z15" s="41"/>
      <c r="AA15" s="40"/>
      <c r="AB15" s="41"/>
      <c r="AC15" s="45">
        <f t="shared" si="0"/>
        <v>0</v>
      </c>
      <c r="AD15" s="45">
        <f t="shared" si="1"/>
        <v>0</v>
      </c>
      <c r="AE15" s="46">
        <f t="shared" si="2"/>
        <v>1</v>
      </c>
      <c r="AG15" s="48">
        <f t="shared" si="4"/>
        <v>1</v>
      </c>
      <c r="AH15" s="48">
        <f t="shared" si="5"/>
        <v>0</v>
      </c>
      <c r="AI15" s="48">
        <f t="shared" si="6"/>
        <v>0</v>
      </c>
      <c r="AJ15" s="48">
        <f t="shared" si="7"/>
        <v>0</v>
      </c>
      <c r="AK15" s="48">
        <f t="shared" si="8"/>
        <v>0</v>
      </c>
      <c r="AL15" s="48">
        <f t="shared" si="9"/>
        <v>0</v>
      </c>
      <c r="AM15" s="48">
        <f t="shared" si="10"/>
        <v>0</v>
      </c>
      <c r="AN15" s="48">
        <f t="shared" si="11"/>
        <v>0</v>
      </c>
      <c r="AO15" s="48">
        <f t="shared" si="12"/>
        <v>0</v>
      </c>
      <c r="AP15" s="48">
        <f t="shared" si="13"/>
        <v>0</v>
      </c>
      <c r="AQ15" s="48">
        <f t="shared" si="14"/>
        <v>0</v>
      </c>
    </row>
    <row r="16" spans="1:43" s="47" customFormat="1" ht="14.25" customHeight="1" x14ac:dyDescent="0.25">
      <c r="A16" s="36">
        <f t="shared" si="3"/>
        <v>23</v>
      </c>
      <c r="B16" s="37">
        <v>8</v>
      </c>
      <c r="C16" s="38" t="str">
        <f>VLOOKUP(B16,'PILOTOS DORSALES'!$A$2:$E$100,2,TRUE)</f>
        <v>RAÚL PÉREZ LUCAS</v>
      </c>
      <c r="D16" s="38">
        <f>VLOOKUP(B16,'PILOTOS DORSALES'!$A$2:$E$100,3,TRUE)</f>
        <v>6563</v>
      </c>
      <c r="E16" s="38" t="str">
        <f>VLOOKUP(B16,'PILOTOS DORSALES'!$A$2:$E$100,4,TRUE)</f>
        <v>FPV Madrid</v>
      </c>
      <c r="F16" s="39"/>
      <c r="G16" s="40">
        <v>1</v>
      </c>
      <c r="H16" s="41">
        <v>1</v>
      </c>
      <c r="I16" s="40"/>
      <c r="J16" s="41"/>
      <c r="K16" s="40"/>
      <c r="L16" s="41"/>
      <c r="M16" s="43"/>
      <c r="N16" s="41"/>
      <c r="O16" s="43"/>
      <c r="P16" s="41"/>
      <c r="Q16" s="43"/>
      <c r="R16" s="41"/>
      <c r="S16" s="43"/>
      <c r="T16" s="41"/>
      <c r="U16" s="43"/>
      <c r="V16" s="41"/>
      <c r="W16" s="43"/>
      <c r="X16" s="41"/>
      <c r="Y16" s="43"/>
      <c r="Z16" s="41"/>
      <c r="AA16" s="43"/>
      <c r="AB16" s="41"/>
      <c r="AC16" s="45">
        <f t="shared" si="0"/>
        <v>0</v>
      </c>
      <c r="AD16" s="45">
        <f t="shared" si="1"/>
        <v>0</v>
      </c>
      <c r="AE16" s="46">
        <f t="shared" si="2"/>
        <v>1</v>
      </c>
      <c r="AG16" s="48">
        <f t="shared" si="4"/>
        <v>1</v>
      </c>
      <c r="AH16" s="48">
        <f t="shared" si="5"/>
        <v>0</v>
      </c>
      <c r="AI16" s="48">
        <f t="shared" si="6"/>
        <v>0</v>
      </c>
      <c r="AJ16" s="48">
        <f t="shared" si="7"/>
        <v>0</v>
      </c>
      <c r="AK16" s="48">
        <f t="shared" si="8"/>
        <v>0</v>
      </c>
      <c r="AL16" s="48">
        <f t="shared" si="9"/>
        <v>0</v>
      </c>
      <c r="AM16" s="48">
        <f t="shared" si="10"/>
        <v>0</v>
      </c>
      <c r="AN16" s="48">
        <f t="shared" si="11"/>
        <v>0</v>
      </c>
      <c r="AO16" s="48">
        <f t="shared" si="12"/>
        <v>0</v>
      </c>
      <c r="AP16" s="48">
        <f t="shared" si="13"/>
        <v>0</v>
      </c>
      <c r="AQ16" s="48">
        <f t="shared" si="14"/>
        <v>0</v>
      </c>
    </row>
    <row r="17" spans="1:43" s="47" customFormat="1" ht="14.25" customHeight="1" x14ac:dyDescent="0.25">
      <c r="A17" s="36">
        <f t="shared" si="3"/>
        <v>12</v>
      </c>
      <c r="B17" s="37">
        <v>9</v>
      </c>
      <c r="C17" s="38" t="str">
        <f>VLOOKUP(B17,'PILOTOS DORSALES'!$A$2:$E$100,2,TRUE)</f>
        <v>JORGE GALINDO FERNANDEZ</v>
      </c>
      <c r="D17" s="38">
        <f>VLOOKUP(B17,'PILOTOS DORSALES'!$A$2:$E$100,3,TRUE)</f>
        <v>6632</v>
      </c>
      <c r="E17" s="38" t="str">
        <f>VLOOKUP(B17,'PILOTOS DORSALES'!$A$2:$E$100,4,TRUE)</f>
        <v>FPV Madrid</v>
      </c>
      <c r="F17" s="39"/>
      <c r="G17" s="40">
        <v>12</v>
      </c>
      <c r="H17" s="41">
        <v>12</v>
      </c>
      <c r="I17" s="40"/>
      <c r="J17" s="41"/>
      <c r="K17" s="40"/>
      <c r="L17" s="41"/>
      <c r="M17" s="43"/>
      <c r="N17" s="41"/>
      <c r="O17" s="43"/>
      <c r="P17" s="41"/>
      <c r="Q17" s="43"/>
      <c r="R17" s="41"/>
      <c r="S17" s="49"/>
      <c r="T17" s="50"/>
      <c r="U17" s="43"/>
      <c r="V17" s="41"/>
      <c r="W17" s="43"/>
      <c r="X17" s="41"/>
      <c r="Y17" s="43"/>
      <c r="Z17" s="41"/>
      <c r="AA17" s="40"/>
      <c r="AB17" s="41"/>
      <c r="AC17" s="45">
        <f t="shared" si="0"/>
        <v>0</v>
      </c>
      <c r="AD17" s="45">
        <f t="shared" si="1"/>
        <v>0</v>
      </c>
      <c r="AE17" s="46">
        <f t="shared" si="2"/>
        <v>12</v>
      </c>
      <c r="AG17" s="48">
        <f t="shared" si="4"/>
        <v>12</v>
      </c>
      <c r="AH17" s="48">
        <f t="shared" si="5"/>
        <v>0</v>
      </c>
      <c r="AI17" s="48">
        <f t="shared" si="6"/>
        <v>0</v>
      </c>
      <c r="AJ17" s="48">
        <f t="shared" si="7"/>
        <v>0</v>
      </c>
      <c r="AK17" s="48">
        <f t="shared" si="8"/>
        <v>0</v>
      </c>
      <c r="AL17" s="48">
        <f t="shared" si="9"/>
        <v>0</v>
      </c>
      <c r="AM17" s="48">
        <f t="shared" si="10"/>
        <v>0</v>
      </c>
      <c r="AN17" s="48">
        <f t="shared" si="11"/>
        <v>0</v>
      </c>
      <c r="AO17" s="48">
        <f t="shared" si="12"/>
        <v>0</v>
      </c>
      <c r="AP17" s="48">
        <f t="shared" si="13"/>
        <v>0</v>
      </c>
      <c r="AQ17" s="48">
        <f t="shared" si="14"/>
        <v>0</v>
      </c>
    </row>
    <row r="18" spans="1:43" s="47" customFormat="1" x14ac:dyDescent="0.25">
      <c r="A18" s="36">
        <f t="shared" si="3"/>
        <v>18</v>
      </c>
      <c r="B18" s="37">
        <v>10</v>
      </c>
      <c r="C18" s="38" t="str">
        <f>VLOOKUP(B18,'PILOTOS DORSALES'!$A$2:$E$100,2,TRUE)</f>
        <v>GREGORIO JULIANA QUIRÓS</v>
      </c>
      <c r="D18" s="38">
        <f>VLOOKUP(B18,'PILOTOS DORSALES'!$A$2:$E$100,3,TRUE)</f>
        <v>6566</v>
      </c>
      <c r="E18" s="38" t="str">
        <f>VLOOKUP(B18,'PILOTOS DORSALES'!$A$2:$E$100,4,TRUE)</f>
        <v>FPV Madrid</v>
      </c>
      <c r="F18" s="39"/>
      <c r="G18" s="40">
        <v>6</v>
      </c>
      <c r="H18" s="41">
        <v>6</v>
      </c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3"/>
      <c r="T18" s="41"/>
      <c r="U18" s="40"/>
      <c r="V18" s="41"/>
      <c r="W18" s="40"/>
      <c r="X18" s="41"/>
      <c r="Y18" s="49"/>
      <c r="Z18" s="41"/>
      <c r="AA18" s="43"/>
      <c r="AB18" s="41"/>
      <c r="AC18" s="45">
        <f t="shared" si="0"/>
        <v>0</v>
      </c>
      <c r="AD18" s="45">
        <f t="shared" si="1"/>
        <v>0</v>
      </c>
      <c r="AE18" s="46">
        <f t="shared" si="2"/>
        <v>6</v>
      </c>
      <c r="AG18" s="48">
        <f t="shared" si="4"/>
        <v>6</v>
      </c>
      <c r="AH18" s="48">
        <f t="shared" si="5"/>
        <v>0</v>
      </c>
      <c r="AI18" s="48">
        <f t="shared" si="6"/>
        <v>0</v>
      </c>
      <c r="AJ18" s="48">
        <f t="shared" si="7"/>
        <v>0</v>
      </c>
      <c r="AK18" s="48">
        <f t="shared" si="8"/>
        <v>0</v>
      </c>
      <c r="AL18" s="48">
        <f t="shared" si="9"/>
        <v>0</v>
      </c>
      <c r="AM18" s="48">
        <f t="shared" si="10"/>
        <v>0</v>
      </c>
      <c r="AN18" s="48">
        <f t="shared" si="11"/>
        <v>0</v>
      </c>
      <c r="AO18" s="48">
        <f t="shared" si="12"/>
        <v>0</v>
      </c>
      <c r="AP18" s="48">
        <f t="shared" si="13"/>
        <v>0</v>
      </c>
      <c r="AQ18" s="48">
        <f t="shared" si="14"/>
        <v>0</v>
      </c>
    </row>
    <row r="19" spans="1:43" s="47" customFormat="1" ht="14.25" customHeight="1" x14ac:dyDescent="0.25">
      <c r="A19" s="36">
        <f t="shared" si="3"/>
        <v>23</v>
      </c>
      <c r="B19" s="37">
        <v>11</v>
      </c>
      <c r="C19" s="38" t="str">
        <f>VLOOKUP(B19,'PILOTOS DORSALES'!$A$2:$E$100,2,TRUE)</f>
        <v>ANGEL PÉREZ PARELLADA</v>
      </c>
      <c r="D19" s="38">
        <f>VLOOKUP(B19,'PILOTOS DORSALES'!$A$2:$E$100,3,TRUE)</f>
        <v>6567</v>
      </c>
      <c r="E19" s="38" t="str">
        <f>VLOOKUP(B19,'PILOTOS DORSALES'!$A$2:$E$100,4,TRUE)</f>
        <v>FPV Madrid</v>
      </c>
      <c r="F19" s="39"/>
      <c r="G19" s="40">
        <v>1</v>
      </c>
      <c r="H19" s="41">
        <v>1</v>
      </c>
      <c r="I19" s="40"/>
      <c r="J19" s="41"/>
      <c r="K19" s="40"/>
      <c r="L19" s="41"/>
      <c r="M19" s="43"/>
      <c r="N19" s="41"/>
      <c r="O19" s="43"/>
      <c r="P19" s="41"/>
      <c r="Q19" s="43"/>
      <c r="R19" s="41"/>
      <c r="S19" s="43"/>
      <c r="T19" s="41"/>
      <c r="U19" s="43"/>
      <c r="V19" s="41"/>
      <c r="W19" s="43"/>
      <c r="X19" s="41"/>
      <c r="Y19" s="43"/>
      <c r="Z19" s="41"/>
      <c r="AA19" s="43"/>
      <c r="AB19" s="41"/>
      <c r="AC19" s="45">
        <f t="shared" si="0"/>
        <v>0</v>
      </c>
      <c r="AD19" s="45">
        <f t="shared" si="1"/>
        <v>0</v>
      </c>
      <c r="AE19" s="46">
        <f t="shared" si="2"/>
        <v>1</v>
      </c>
      <c r="AG19" s="48">
        <f t="shared" si="4"/>
        <v>1</v>
      </c>
      <c r="AH19" s="48">
        <f t="shared" si="5"/>
        <v>0</v>
      </c>
      <c r="AI19" s="48">
        <f t="shared" si="6"/>
        <v>0</v>
      </c>
      <c r="AJ19" s="48">
        <f t="shared" si="7"/>
        <v>0</v>
      </c>
      <c r="AK19" s="48">
        <f t="shared" si="8"/>
        <v>0</v>
      </c>
      <c r="AL19" s="48">
        <f t="shared" si="9"/>
        <v>0</v>
      </c>
      <c r="AM19" s="48">
        <f t="shared" si="10"/>
        <v>0</v>
      </c>
      <c r="AN19" s="48">
        <f t="shared" si="11"/>
        <v>0</v>
      </c>
      <c r="AO19" s="48">
        <f t="shared" si="12"/>
        <v>0</v>
      </c>
      <c r="AP19" s="48">
        <f t="shared" si="13"/>
        <v>0</v>
      </c>
      <c r="AQ19" s="48">
        <f t="shared" si="14"/>
        <v>0</v>
      </c>
    </row>
    <row r="20" spans="1:43" s="47" customFormat="1" x14ac:dyDescent="0.25">
      <c r="A20" s="36">
        <f t="shared" si="3"/>
        <v>10</v>
      </c>
      <c r="B20" s="37">
        <v>12</v>
      </c>
      <c r="C20" s="38" t="str">
        <f>VLOOKUP(B20,'PILOTOS DORSALES'!$A$2:$E$100,2,TRUE)</f>
        <v>ION TORMO ZWIEB</v>
      </c>
      <c r="D20" s="38">
        <f>VLOOKUP(B20,'PILOTOS DORSALES'!$A$2:$E$100,3,TRUE)</f>
        <v>6627</v>
      </c>
      <c r="E20" s="38" t="str">
        <f>VLOOKUP(B20,'PILOTOS DORSALES'!$A$2:$E$100,4,TRUE)</f>
        <v>FPV Madrid</v>
      </c>
      <c r="F20" s="39"/>
      <c r="G20" s="40">
        <v>14</v>
      </c>
      <c r="H20" s="41">
        <v>14</v>
      </c>
      <c r="I20" s="40"/>
      <c r="J20" s="41"/>
      <c r="K20" s="40"/>
      <c r="L20" s="41"/>
      <c r="M20" s="40"/>
      <c r="N20" s="41"/>
      <c r="O20" s="40"/>
      <c r="P20" s="41"/>
      <c r="Q20" s="43"/>
      <c r="R20" s="41"/>
      <c r="S20" s="40"/>
      <c r="T20" s="41"/>
      <c r="U20" s="40"/>
      <c r="V20" s="41"/>
      <c r="W20" s="40"/>
      <c r="X20" s="41"/>
      <c r="Y20" s="49"/>
      <c r="Z20" s="41"/>
      <c r="AA20" s="40"/>
      <c r="AB20" s="41"/>
      <c r="AC20" s="45">
        <f t="shared" si="0"/>
        <v>0</v>
      </c>
      <c r="AD20" s="45">
        <f t="shared" si="1"/>
        <v>0</v>
      </c>
      <c r="AE20" s="46">
        <f t="shared" si="2"/>
        <v>14</v>
      </c>
      <c r="AG20" s="48">
        <f t="shared" si="4"/>
        <v>14</v>
      </c>
      <c r="AH20" s="48">
        <f t="shared" si="5"/>
        <v>0</v>
      </c>
      <c r="AI20" s="48">
        <f t="shared" si="6"/>
        <v>0</v>
      </c>
      <c r="AJ20" s="48">
        <f t="shared" si="7"/>
        <v>0</v>
      </c>
      <c r="AK20" s="48">
        <f t="shared" si="8"/>
        <v>0</v>
      </c>
      <c r="AL20" s="48">
        <f t="shared" si="9"/>
        <v>0</v>
      </c>
      <c r="AM20" s="48">
        <f t="shared" si="10"/>
        <v>0</v>
      </c>
      <c r="AN20" s="48">
        <f t="shared" si="11"/>
        <v>0</v>
      </c>
      <c r="AO20" s="48">
        <f t="shared" si="12"/>
        <v>0</v>
      </c>
      <c r="AP20" s="48">
        <f t="shared" si="13"/>
        <v>0</v>
      </c>
      <c r="AQ20" s="48">
        <f t="shared" si="14"/>
        <v>0</v>
      </c>
    </row>
    <row r="21" spans="1:43" s="47" customFormat="1" x14ac:dyDescent="0.25">
      <c r="A21" s="36">
        <f t="shared" si="3"/>
        <v>4</v>
      </c>
      <c r="B21" s="37">
        <v>13</v>
      </c>
      <c r="C21" s="38" t="str">
        <f>VLOOKUP(B21,'PILOTOS DORSALES'!$A$2:$E$100,2,TRUE)</f>
        <v>DIEGO BORRAJO RAMOS</v>
      </c>
      <c r="D21" s="38">
        <f>VLOOKUP(B21,'PILOTOS DORSALES'!$A$2:$E$100,3,TRUE)</f>
        <v>5573</v>
      </c>
      <c r="E21" s="38" t="str">
        <f>VLOOKUP(B21,'PILOTOS DORSALES'!$A$2:$E$100,4,TRUE)</f>
        <v>Halcones</v>
      </c>
      <c r="F21" s="39"/>
      <c r="G21" s="40">
        <v>20</v>
      </c>
      <c r="H21" s="41">
        <v>20</v>
      </c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3"/>
      <c r="T21" s="41"/>
      <c r="U21" s="43"/>
      <c r="V21" s="41"/>
      <c r="W21" s="43"/>
      <c r="X21" s="41"/>
      <c r="Y21" s="49"/>
      <c r="Z21" s="41"/>
      <c r="AA21" s="43"/>
      <c r="AB21" s="41"/>
      <c r="AC21" s="45">
        <f t="shared" si="0"/>
        <v>0</v>
      </c>
      <c r="AD21" s="45">
        <f t="shared" si="1"/>
        <v>0</v>
      </c>
      <c r="AE21" s="46">
        <f t="shared" si="2"/>
        <v>20</v>
      </c>
      <c r="AG21" s="48">
        <f t="shared" si="4"/>
        <v>20</v>
      </c>
      <c r="AH21" s="48">
        <f t="shared" si="5"/>
        <v>0</v>
      </c>
      <c r="AI21" s="48">
        <f t="shared" si="6"/>
        <v>0</v>
      </c>
      <c r="AJ21" s="48">
        <f t="shared" si="7"/>
        <v>0</v>
      </c>
      <c r="AK21" s="48">
        <f t="shared" si="8"/>
        <v>0</v>
      </c>
      <c r="AL21" s="48">
        <f t="shared" si="9"/>
        <v>0</v>
      </c>
      <c r="AM21" s="48">
        <f t="shared" si="10"/>
        <v>0</v>
      </c>
      <c r="AN21" s="48">
        <f t="shared" si="11"/>
        <v>0</v>
      </c>
      <c r="AO21" s="48">
        <f t="shared" si="12"/>
        <v>0</v>
      </c>
      <c r="AP21" s="48">
        <f t="shared" si="13"/>
        <v>0</v>
      </c>
      <c r="AQ21" s="48">
        <f t="shared" si="14"/>
        <v>0</v>
      </c>
    </row>
    <row r="22" spans="1:43" s="47" customFormat="1" x14ac:dyDescent="0.25">
      <c r="A22" s="36">
        <f t="shared" si="3"/>
        <v>23</v>
      </c>
      <c r="B22" s="37">
        <v>14</v>
      </c>
      <c r="C22" s="38" t="str">
        <f>VLOOKUP(B22,'PILOTOS DORSALES'!$A$2:$E$100,2,TRUE)</f>
        <v>EDUARD JOAN PERALES</v>
      </c>
      <c r="D22" s="38">
        <f>VLOOKUP(B22,'PILOTOS DORSALES'!$A$2:$E$100,3,TRUE)</f>
        <v>3681</v>
      </c>
      <c r="E22" s="38" t="str">
        <f>VLOOKUP(B22,'PILOTOS DORSALES'!$A$2:$E$100,4,TRUE)</f>
        <v>FPV Madrid</v>
      </c>
      <c r="F22" s="39"/>
      <c r="G22" s="40">
        <v>1</v>
      </c>
      <c r="H22" s="41">
        <v>1</v>
      </c>
      <c r="I22" s="40"/>
      <c r="J22" s="41"/>
      <c r="K22" s="40"/>
      <c r="L22" s="41"/>
      <c r="M22" s="40"/>
      <c r="N22" s="41"/>
      <c r="O22" s="43"/>
      <c r="P22" s="41"/>
      <c r="Q22" s="40"/>
      <c r="R22" s="41"/>
      <c r="S22" s="40"/>
      <c r="T22" s="41"/>
      <c r="U22" s="40"/>
      <c r="V22" s="41"/>
      <c r="W22" s="43"/>
      <c r="X22" s="41"/>
      <c r="Y22" s="43"/>
      <c r="Z22" s="41"/>
      <c r="AA22" s="40"/>
      <c r="AB22" s="41"/>
      <c r="AC22" s="45">
        <f t="shared" si="0"/>
        <v>0</v>
      </c>
      <c r="AD22" s="45">
        <f t="shared" si="1"/>
        <v>0</v>
      </c>
      <c r="AE22" s="46">
        <f t="shared" si="2"/>
        <v>1</v>
      </c>
      <c r="AG22" s="48">
        <f t="shared" si="4"/>
        <v>1</v>
      </c>
      <c r="AH22" s="48">
        <f t="shared" si="5"/>
        <v>0</v>
      </c>
      <c r="AI22" s="48">
        <f t="shared" si="6"/>
        <v>0</v>
      </c>
      <c r="AJ22" s="48">
        <f t="shared" si="7"/>
        <v>0</v>
      </c>
      <c r="AK22" s="48">
        <f t="shared" si="8"/>
        <v>0</v>
      </c>
      <c r="AL22" s="48">
        <f t="shared" si="9"/>
        <v>0</v>
      </c>
      <c r="AM22" s="48">
        <f t="shared" si="10"/>
        <v>0</v>
      </c>
      <c r="AN22" s="48">
        <f t="shared" si="11"/>
        <v>0</v>
      </c>
      <c r="AO22" s="48">
        <f t="shared" si="12"/>
        <v>0</v>
      </c>
      <c r="AP22" s="48">
        <f t="shared" si="13"/>
        <v>0</v>
      </c>
      <c r="AQ22" s="48">
        <f t="shared" si="14"/>
        <v>0</v>
      </c>
    </row>
    <row r="23" spans="1:43" s="47" customFormat="1" x14ac:dyDescent="0.25">
      <c r="A23" s="36">
        <f t="shared" si="3"/>
        <v>23</v>
      </c>
      <c r="B23" s="37">
        <v>15</v>
      </c>
      <c r="C23" s="38" t="str">
        <f>VLOOKUP(B23,'PILOTOS DORSALES'!$A$2:$E$100,2,TRUE)</f>
        <v>ADRIAN AGUADO MEDRANO</v>
      </c>
      <c r="D23" s="38">
        <f>VLOOKUP(B23,'PILOTOS DORSALES'!$A$2:$E$100,3,TRUE)</f>
        <v>7063</v>
      </c>
      <c r="E23" s="38" t="str">
        <f>VLOOKUP(B23,'PILOTOS DORSALES'!$A$2:$E$100,4,TRUE)</f>
        <v>FPV Madrid</v>
      </c>
      <c r="F23" s="39"/>
      <c r="G23" s="40">
        <v>1</v>
      </c>
      <c r="H23" s="41">
        <v>1</v>
      </c>
      <c r="I23" s="40"/>
      <c r="J23" s="41"/>
      <c r="K23" s="40"/>
      <c r="L23" s="41"/>
      <c r="M23" s="40"/>
      <c r="N23" s="41"/>
      <c r="O23" s="43"/>
      <c r="P23" s="41"/>
      <c r="Q23" s="43"/>
      <c r="R23" s="41"/>
      <c r="S23" s="43"/>
      <c r="T23" s="41"/>
      <c r="U23" s="43"/>
      <c r="V23" s="41"/>
      <c r="W23" s="43"/>
      <c r="X23" s="41"/>
      <c r="Y23" s="49"/>
      <c r="Z23" s="41"/>
      <c r="AA23" s="40"/>
      <c r="AB23" s="41"/>
      <c r="AC23" s="45">
        <f t="shared" si="0"/>
        <v>0</v>
      </c>
      <c r="AD23" s="45">
        <f t="shared" si="1"/>
        <v>0</v>
      </c>
      <c r="AE23" s="46">
        <f t="shared" si="2"/>
        <v>1</v>
      </c>
      <c r="AG23" s="48">
        <f t="shared" si="4"/>
        <v>1</v>
      </c>
      <c r="AH23" s="48">
        <f t="shared" si="5"/>
        <v>0</v>
      </c>
      <c r="AI23" s="48">
        <f t="shared" si="6"/>
        <v>0</v>
      </c>
      <c r="AJ23" s="48">
        <f t="shared" si="7"/>
        <v>0</v>
      </c>
      <c r="AK23" s="48">
        <f t="shared" si="8"/>
        <v>0</v>
      </c>
      <c r="AL23" s="48">
        <f t="shared" si="9"/>
        <v>0</v>
      </c>
      <c r="AM23" s="48">
        <f t="shared" si="10"/>
        <v>0</v>
      </c>
      <c r="AN23" s="48">
        <f t="shared" si="11"/>
        <v>0</v>
      </c>
      <c r="AO23" s="48">
        <f t="shared" si="12"/>
        <v>0</v>
      </c>
      <c r="AP23" s="48">
        <f t="shared" si="13"/>
        <v>0</v>
      </c>
      <c r="AQ23" s="48">
        <f t="shared" si="14"/>
        <v>0</v>
      </c>
    </row>
    <row r="24" spans="1:43" s="47" customFormat="1" x14ac:dyDescent="0.25">
      <c r="A24" s="36">
        <f t="shared" si="3"/>
        <v>5</v>
      </c>
      <c r="B24" s="37">
        <v>16</v>
      </c>
      <c r="C24" s="38" t="str">
        <f>VLOOKUP(B24,'PILOTOS DORSALES'!$A$2:$E$100,2,TRUE)</f>
        <v>JAIME ARAGÓN LÓPEZ</v>
      </c>
      <c r="D24" s="38">
        <f>VLOOKUP(B24,'PILOTOS DORSALES'!$A$2:$E$100,3,TRUE)</f>
        <v>6628</v>
      </c>
      <c r="E24" s="38" t="str">
        <f>VLOOKUP(B24,'PILOTOS DORSALES'!$A$2:$E$100,4,TRUE)</f>
        <v>FPV Madrid</v>
      </c>
      <c r="F24" s="39"/>
      <c r="G24" s="40">
        <v>19</v>
      </c>
      <c r="H24" s="41">
        <v>19</v>
      </c>
      <c r="I24" s="40"/>
      <c r="J24" s="41"/>
      <c r="K24" s="40"/>
      <c r="L24" s="41"/>
      <c r="M24" s="43"/>
      <c r="N24" s="41"/>
      <c r="O24" s="43"/>
      <c r="P24" s="41"/>
      <c r="Q24" s="40"/>
      <c r="R24" s="41"/>
      <c r="S24" s="43"/>
      <c r="T24" s="41"/>
      <c r="U24" s="43"/>
      <c r="V24" s="41"/>
      <c r="W24" s="43"/>
      <c r="X24" s="41"/>
      <c r="Y24" s="43"/>
      <c r="Z24" s="41"/>
      <c r="AA24" s="43"/>
      <c r="AB24" s="41"/>
      <c r="AC24" s="45">
        <f t="shared" si="0"/>
        <v>0</v>
      </c>
      <c r="AD24" s="45">
        <f t="shared" si="1"/>
        <v>0</v>
      </c>
      <c r="AE24" s="46">
        <f t="shared" si="2"/>
        <v>19</v>
      </c>
      <c r="AG24" s="48">
        <f t="shared" si="4"/>
        <v>19</v>
      </c>
      <c r="AH24" s="48">
        <f t="shared" si="5"/>
        <v>0</v>
      </c>
      <c r="AI24" s="48">
        <f t="shared" si="6"/>
        <v>0</v>
      </c>
      <c r="AJ24" s="48">
        <f t="shared" si="7"/>
        <v>0</v>
      </c>
      <c r="AK24" s="48">
        <f t="shared" si="8"/>
        <v>0</v>
      </c>
      <c r="AL24" s="48">
        <f t="shared" si="9"/>
        <v>0</v>
      </c>
      <c r="AM24" s="48">
        <f t="shared" si="10"/>
        <v>0</v>
      </c>
      <c r="AN24" s="48">
        <f t="shared" si="11"/>
        <v>0</v>
      </c>
      <c r="AO24" s="48">
        <f t="shared" si="12"/>
        <v>0</v>
      </c>
      <c r="AP24" s="48">
        <f t="shared" si="13"/>
        <v>0</v>
      </c>
      <c r="AQ24" s="48">
        <f t="shared" si="14"/>
        <v>0</v>
      </c>
    </row>
    <row r="25" spans="1:43" s="47" customFormat="1" x14ac:dyDescent="0.25">
      <c r="A25" s="36">
        <f t="shared" si="3"/>
        <v>20</v>
      </c>
      <c r="B25" s="37">
        <v>17</v>
      </c>
      <c r="C25" s="38" t="str">
        <f>VLOOKUP(B25,'PILOTOS DORSALES'!$A$2:$E$100,2,TRUE)</f>
        <v>JAVIER MARÍN CARCEDO</v>
      </c>
      <c r="D25" s="38">
        <f>VLOOKUP(B25,'PILOTOS DORSALES'!$A$2:$E$100,3,TRUE)</f>
        <v>6629</v>
      </c>
      <c r="E25" s="38" t="str">
        <f>VLOOKUP(B25,'PILOTOS DORSALES'!$A$2:$E$100,4,TRUE)</f>
        <v>FPV Madrid</v>
      </c>
      <c r="F25" s="39"/>
      <c r="G25" s="40">
        <v>4</v>
      </c>
      <c r="H25" s="41">
        <v>4</v>
      </c>
      <c r="I25" s="40"/>
      <c r="J25" s="41"/>
      <c r="K25" s="40"/>
      <c r="L25" s="41"/>
      <c r="M25" s="43"/>
      <c r="N25" s="41"/>
      <c r="O25" s="40"/>
      <c r="P25" s="41"/>
      <c r="Q25" s="51"/>
      <c r="R25" s="41"/>
      <c r="S25" s="40"/>
      <c r="T25" s="41"/>
      <c r="U25" s="40"/>
      <c r="V25" s="41"/>
      <c r="W25" s="40"/>
      <c r="X25" s="41"/>
      <c r="Y25" s="49"/>
      <c r="Z25" s="41"/>
      <c r="AA25" s="40"/>
      <c r="AB25" s="41"/>
      <c r="AC25" s="45">
        <f t="shared" si="0"/>
        <v>0</v>
      </c>
      <c r="AD25" s="45">
        <f t="shared" si="1"/>
        <v>0</v>
      </c>
      <c r="AE25" s="46">
        <f t="shared" si="2"/>
        <v>4</v>
      </c>
      <c r="AG25" s="48">
        <f t="shared" si="4"/>
        <v>4</v>
      </c>
      <c r="AH25" s="48">
        <f t="shared" si="5"/>
        <v>0</v>
      </c>
      <c r="AI25" s="48">
        <f t="shared" si="6"/>
        <v>0</v>
      </c>
      <c r="AJ25" s="48">
        <f t="shared" si="7"/>
        <v>0</v>
      </c>
      <c r="AK25" s="48">
        <f t="shared" si="8"/>
        <v>0</v>
      </c>
      <c r="AL25" s="48">
        <f t="shared" si="9"/>
        <v>0</v>
      </c>
      <c r="AM25" s="48">
        <f t="shared" si="10"/>
        <v>0</v>
      </c>
      <c r="AN25" s="48">
        <f t="shared" si="11"/>
        <v>0</v>
      </c>
      <c r="AO25" s="48">
        <f t="shared" si="12"/>
        <v>0</v>
      </c>
      <c r="AP25" s="48">
        <f t="shared" si="13"/>
        <v>0</v>
      </c>
      <c r="AQ25" s="48">
        <f t="shared" si="14"/>
        <v>0</v>
      </c>
    </row>
    <row r="26" spans="1:43" s="47" customFormat="1" x14ac:dyDescent="0.25">
      <c r="A26" s="36">
        <f t="shared" si="3"/>
        <v>13</v>
      </c>
      <c r="B26" s="37">
        <v>18</v>
      </c>
      <c r="C26" s="38" t="str">
        <f>VLOOKUP(B26,'PILOTOS DORSALES'!$A$2:$E$100,2,TRUE)</f>
        <v>RAFAEL SAIZ FERNANDEZ</v>
      </c>
      <c r="D26" s="38">
        <f>VLOOKUP(B26,'PILOTOS DORSALES'!$A$2:$E$100,3,TRUE)</f>
        <v>6633</v>
      </c>
      <c r="E26" s="38" t="str">
        <f>VLOOKUP(B26,'PILOTOS DORSALES'!$A$2:$E$100,4,TRUE)</f>
        <v>FPV Madrid</v>
      </c>
      <c r="F26" s="39"/>
      <c r="G26" s="40">
        <v>11</v>
      </c>
      <c r="H26" s="41">
        <v>11</v>
      </c>
      <c r="I26" s="40"/>
      <c r="J26" s="41"/>
      <c r="K26" s="40"/>
      <c r="L26" s="41"/>
      <c r="M26" s="43"/>
      <c r="N26" s="41"/>
      <c r="O26" s="43"/>
      <c r="P26" s="41"/>
      <c r="Q26" s="40"/>
      <c r="R26" s="41"/>
      <c r="S26" s="43"/>
      <c r="T26" s="41"/>
      <c r="U26" s="43"/>
      <c r="V26" s="41"/>
      <c r="W26" s="43"/>
      <c r="X26" s="41"/>
      <c r="Y26" s="43"/>
      <c r="Z26" s="41"/>
      <c r="AA26" s="43"/>
      <c r="AB26" s="41"/>
      <c r="AC26" s="45">
        <f t="shared" si="0"/>
        <v>0</v>
      </c>
      <c r="AD26" s="45">
        <f t="shared" si="1"/>
        <v>0</v>
      </c>
      <c r="AE26" s="46">
        <f t="shared" si="2"/>
        <v>11</v>
      </c>
      <c r="AG26" s="48">
        <f t="shared" si="4"/>
        <v>11</v>
      </c>
      <c r="AH26" s="48">
        <f t="shared" si="5"/>
        <v>0</v>
      </c>
      <c r="AI26" s="48">
        <f t="shared" si="6"/>
        <v>0</v>
      </c>
      <c r="AJ26" s="48">
        <f t="shared" si="7"/>
        <v>0</v>
      </c>
      <c r="AK26" s="48">
        <f t="shared" si="8"/>
        <v>0</v>
      </c>
      <c r="AL26" s="48">
        <f t="shared" si="9"/>
        <v>0</v>
      </c>
      <c r="AM26" s="48">
        <f t="shared" si="10"/>
        <v>0</v>
      </c>
      <c r="AN26" s="48">
        <f t="shared" si="11"/>
        <v>0</v>
      </c>
      <c r="AO26" s="48">
        <f t="shared" si="12"/>
        <v>0</v>
      </c>
      <c r="AP26" s="48">
        <f t="shared" si="13"/>
        <v>0</v>
      </c>
      <c r="AQ26" s="48">
        <f t="shared" si="14"/>
        <v>0</v>
      </c>
    </row>
    <row r="27" spans="1:43" s="47" customFormat="1" x14ac:dyDescent="0.25">
      <c r="A27" s="36">
        <f t="shared" si="3"/>
        <v>14</v>
      </c>
      <c r="B27" s="37">
        <v>19</v>
      </c>
      <c r="C27" s="38" t="str">
        <f>VLOOKUP(B27,'PILOTOS DORSALES'!$A$2:$E$100,2,TRUE)</f>
        <v>PABLO MARTÍN-CHICO ESPEJEL</v>
      </c>
      <c r="D27" s="38">
        <f>VLOOKUP(B27,'PILOTOS DORSALES'!$A$2:$E$100,3,TRUE)</f>
        <v>6781</v>
      </c>
      <c r="E27" s="38" t="str">
        <f>VLOOKUP(B27,'PILOTOS DORSALES'!$A$2:$E$100,4,TRUE)</f>
        <v>FPV Madrid</v>
      </c>
      <c r="F27" s="39"/>
      <c r="G27" s="40">
        <v>10</v>
      </c>
      <c r="H27" s="41">
        <v>10</v>
      </c>
      <c r="I27" s="40"/>
      <c r="J27" s="41"/>
      <c r="K27" s="40"/>
      <c r="L27" s="41"/>
      <c r="M27" s="40"/>
      <c r="N27" s="41"/>
      <c r="O27" s="43"/>
      <c r="P27" s="41"/>
      <c r="Q27" s="40"/>
      <c r="R27" s="41"/>
      <c r="S27" s="43"/>
      <c r="T27" s="41"/>
      <c r="U27" s="40"/>
      <c r="V27" s="41"/>
      <c r="W27" s="40"/>
      <c r="X27" s="41"/>
      <c r="Y27" s="43"/>
      <c r="Z27" s="41"/>
      <c r="AA27" s="43"/>
      <c r="AB27" s="41"/>
      <c r="AC27" s="45">
        <f t="shared" si="0"/>
        <v>0</v>
      </c>
      <c r="AD27" s="45">
        <f t="shared" si="1"/>
        <v>0</v>
      </c>
      <c r="AE27" s="46">
        <f t="shared" si="2"/>
        <v>10</v>
      </c>
      <c r="AG27" s="48">
        <f t="shared" si="4"/>
        <v>10</v>
      </c>
      <c r="AH27" s="48">
        <f t="shared" si="5"/>
        <v>0</v>
      </c>
      <c r="AI27" s="48">
        <f t="shared" si="6"/>
        <v>0</v>
      </c>
      <c r="AJ27" s="48">
        <f t="shared" si="7"/>
        <v>0</v>
      </c>
      <c r="AK27" s="48">
        <f t="shared" si="8"/>
        <v>0</v>
      </c>
      <c r="AL27" s="48">
        <f t="shared" si="9"/>
        <v>0</v>
      </c>
      <c r="AM27" s="48">
        <f t="shared" si="10"/>
        <v>0</v>
      </c>
      <c r="AN27" s="48">
        <f t="shared" si="11"/>
        <v>0</v>
      </c>
      <c r="AO27" s="48">
        <f t="shared" si="12"/>
        <v>0</v>
      </c>
      <c r="AP27" s="48">
        <f t="shared" si="13"/>
        <v>0</v>
      </c>
      <c r="AQ27" s="48">
        <f t="shared" si="14"/>
        <v>0</v>
      </c>
    </row>
    <row r="28" spans="1:43" s="47" customFormat="1" x14ac:dyDescent="0.25">
      <c r="A28" s="36">
        <f t="shared" si="3"/>
        <v>6</v>
      </c>
      <c r="B28" s="37">
        <v>20</v>
      </c>
      <c r="C28" s="38" t="str">
        <f>VLOOKUP(B28,'PILOTOS DORSALES'!$A$2:$E$100,2,TRUE)</f>
        <v>ABEL HERRERA CASTELLO</v>
      </c>
      <c r="D28" s="38">
        <f>VLOOKUP(B28,'PILOTOS DORSALES'!$A$2:$E$100,3,TRUE)</f>
        <v>6630</v>
      </c>
      <c r="E28" s="38" t="str">
        <f>VLOOKUP(B28,'PILOTOS DORSALES'!$A$2:$E$100,4,TRUE)</f>
        <v>FPV Madrid</v>
      </c>
      <c r="F28" s="39"/>
      <c r="G28" s="40">
        <v>18</v>
      </c>
      <c r="H28" s="41">
        <v>18</v>
      </c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9"/>
      <c r="Z28" s="41"/>
      <c r="AA28" s="43"/>
      <c r="AB28" s="41"/>
      <c r="AC28" s="45">
        <f t="shared" si="0"/>
        <v>0</v>
      </c>
      <c r="AD28" s="45">
        <f t="shared" si="1"/>
        <v>0</v>
      </c>
      <c r="AE28" s="46">
        <f t="shared" si="2"/>
        <v>18</v>
      </c>
      <c r="AG28" s="48">
        <f t="shared" si="4"/>
        <v>18</v>
      </c>
      <c r="AH28" s="48">
        <f t="shared" si="5"/>
        <v>0</v>
      </c>
      <c r="AI28" s="48">
        <f t="shared" si="6"/>
        <v>0</v>
      </c>
      <c r="AJ28" s="48">
        <f t="shared" si="7"/>
        <v>0</v>
      </c>
      <c r="AK28" s="48">
        <f t="shared" si="8"/>
        <v>0</v>
      </c>
      <c r="AL28" s="48">
        <f t="shared" si="9"/>
        <v>0</v>
      </c>
      <c r="AM28" s="48">
        <f t="shared" si="10"/>
        <v>0</v>
      </c>
      <c r="AN28" s="48">
        <f t="shared" si="11"/>
        <v>0</v>
      </c>
      <c r="AO28" s="48">
        <f t="shared" si="12"/>
        <v>0</v>
      </c>
      <c r="AP28" s="48">
        <f t="shared" si="13"/>
        <v>0</v>
      </c>
      <c r="AQ28" s="48">
        <f t="shared" si="14"/>
        <v>0</v>
      </c>
    </row>
    <row r="29" spans="1:43" s="47" customFormat="1" x14ac:dyDescent="0.25">
      <c r="A29" s="36">
        <f t="shared" si="3"/>
        <v>19</v>
      </c>
      <c r="B29" s="37">
        <v>21</v>
      </c>
      <c r="C29" s="38" t="str">
        <f>VLOOKUP(B29,'PILOTOS DORSALES'!$A$2:$E$100,2,TRUE)</f>
        <v>ANTONIO NAVARRO MADRID</v>
      </c>
      <c r="D29" s="38">
        <f>VLOOKUP(B29,'PILOTOS DORSALES'!$A$2:$E$100,3,TRUE)</f>
        <v>6670</v>
      </c>
      <c r="E29" s="38" t="str">
        <f>VLOOKUP(B29,'PILOTOS DORSALES'!$A$2:$E$100,4,TRUE)</f>
        <v>FPV Madrid</v>
      </c>
      <c r="F29" s="39"/>
      <c r="G29" s="40">
        <v>5</v>
      </c>
      <c r="H29" s="41">
        <v>5</v>
      </c>
      <c r="I29" s="40"/>
      <c r="J29" s="41"/>
      <c r="K29" s="40"/>
      <c r="L29" s="41"/>
      <c r="M29" s="43"/>
      <c r="N29" s="41"/>
      <c r="O29" s="43"/>
      <c r="P29" s="41"/>
      <c r="Q29" s="43"/>
      <c r="R29" s="41"/>
      <c r="S29" s="43"/>
      <c r="T29" s="41"/>
      <c r="U29" s="43"/>
      <c r="V29" s="41"/>
      <c r="W29" s="43"/>
      <c r="X29" s="41"/>
      <c r="Y29" s="43"/>
      <c r="Z29" s="41"/>
      <c r="AA29" s="43"/>
      <c r="AB29" s="41"/>
      <c r="AC29" s="45">
        <f t="shared" si="0"/>
        <v>0</v>
      </c>
      <c r="AD29" s="45">
        <f t="shared" si="1"/>
        <v>0</v>
      </c>
      <c r="AE29" s="46">
        <f t="shared" si="2"/>
        <v>5</v>
      </c>
      <c r="AG29" s="48">
        <f t="shared" si="4"/>
        <v>5</v>
      </c>
      <c r="AH29" s="48">
        <f t="shared" si="5"/>
        <v>0</v>
      </c>
      <c r="AI29" s="48">
        <f t="shared" si="6"/>
        <v>0</v>
      </c>
      <c r="AJ29" s="48">
        <f t="shared" si="7"/>
        <v>0</v>
      </c>
      <c r="AK29" s="48">
        <f t="shared" si="8"/>
        <v>0</v>
      </c>
      <c r="AL29" s="48">
        <f t="shared" si="9"/>
        <v>0</v>
      </c>
      <c r="AM29" s="48">
        <f t="shared" si="10"/>
        <v>0</v>
      </c>
      <c r="AN29" s="48">
        <f t="shared" si="11"/>
        <v>0</v>
      </c>
      <c r="AO29" s="48">
        <f t="shared" si="12"/>
        <v>0</v>
      </c>
      <c r="AP29" s="48">
        <f t="shared" si="13"/>
        <v>0</v>
      </c>
      <c r="AQ29" s="48">
        <f t="shared" si="14"/>
        <v>0</v>
      </c>
    </row>
    <row r="30" spans="1:43" s="47" customFormat="1" x14ac:dyDescent="0.25">
      <c r="A30" s="36">
        <f t="shared" si="3"/>
        <v>3</v>
      </c>
      <c r="B30" s="37">
        <v>22</v>
      </c>
      <c r="C30" s="38" t="str">
        <f>VLOOKUP(B30,'PILOTOS DORSALES'!$A$2:$E$100,2,TRUE)</f>
        <v>CARLOS GOMEZ CARRIL</v>
      </c>
      <c r="D30" s="38">
        <f>VLOOKUP(B30,'PILOTOS DORSALES'!$A$2:$E$100,3,TRUE)</f>
        <v>6676</v>
      </c>
      <c r="E30" s="38" t="str">
        <f>VLOOKUP(B30,'PILOTOS DORSALES'!$A$2:$E$100,4,TRUE)</f>
        <v>FPV Madrid</v>
      </c>
      <c r="F30" s="39"/>
      <c r="G30" s="40">
        <v>21</v>
      </c>
      <c r="H30" s="41">
        <v>21</v>
      </c>
      <c r="I30" s="40"/>
      <c r="J30" s="41"/>
      <c r="K30" s="40"/>
      <c r="L30" s="41"/>
      <c r="M30" s="40"/>
      <c r="N30" s="41"/>
      <c r="O30" s="43"/>
      <c r="P30" s="41"/>
      <c r="Q30" s="43"/>
      <c r="R30" s="41"/>
      <c r="S30" s="43"/>
      <c r="T30" s="41"/>
      <c r="U30" s="43"/>
      <c r="V30" s="41"/>
      <c r="W30" s="40"/>
      <c r="X30" s="41"/>
      <c r="Y30" s="43"/>
      <c r="Z30" s="41"/>
      <c r="AA30" s="43"/>
      <c r="AB30" s="41"/>
      <c r="AC30" s="45">
        <f t="shared" si="0"/>
        <v>0</v>
      </c>
      <c r="AD30" s="45">
        <f t="shared" si="1"/>
        <v>0</v>
      </c>
      <c r="AE30" s="46">
        <f t="shared" si="2"/>
        <v>21</v>
      </c>
      <c r="AG30" s="48">
        <f t="shared" si="4"/>
        <v>21</v>
      </c>
      <c r="AH30" s="48">
        <f t="shared" si="5"/>
        <v>0</v>
      </c>
      <c r="AI30" s="48">
        <f t="shared" si="6"/>
        <v>0</v>
      </c>
      <c r="AJ30" s="48">
        <f t="shared" si="7"/>
        <v>0</v>
      </c>
      <c r="AK30" s="48">
        <f t="shared" si="8"/>
        <v>0</v>
      </c>
      <c r="AL30" s="48">
        <f t="shared" si="9"/>
        <v>0</v>
      </c>
      <c r="AM30" s="48">
        <f t="shared" si="10"/>
        <v>0</v>
      </c>
      <c r="AN30" s="48">
        <f t="shared" si="11"/>
        <v>0</v>
      </c>
      <c r="AO30" s="48">
        <f t="shared" si="12"/>
        <v>0</v>
      </c>
      <c r="AP30" s="48">
        <f t="shared" si="13"/>
        <v>0</v>
      </c>
      <c r="AQ30" s="48">
        <f t="shared" si="14"/>
        <v>0</v>
      </c>
    </row>
    <row r="31" spans="1:43" s="47" customFormat="1" ht="16.899999999999999" customHeight="1" x14ac:dyDescent="0.25">
      <c r="A31" s="36">
        <f t="shared" si="3"/>
        <v>17</v>
      </c>
      <c r="B31" s="37">
        <v>23</v>
      </c>
      <c r="C31" s="38" t="str">
        <f>VLOOKUP(B31,'PILOTOS DORSALES'!$A$2:$E$100,2,TRUE)</f>
        <v>ÁLVARO RODRÍGUEZ VILLALBA</v>
      </c>
      <c r="D31" s="38">
        <f>VLOOKUP(B31,'PILOTOS DORSALES'!$A$2:$E$100,3,TRUE)</f>
        <v>6671</v>
      </c>
      <c r="E31" s="38" t="str">
        <f>VLOOKUP(B31,'PILOTOS DORSALES'!$A$2:$E$100,4,TRUE)</f>
        <v>FPV Madrid</v>
      </c>
      <c r="F31" s="39"/>
      <c r="G31" s="40">
        <v>7</v>
      </c>
      <c r="H31" s="41">
        <v>7</v>
      </c>
      <c r="I31" s="40"/>
      <c r="J31" s="41"/>
      <c r="K31" s="40"/>
      <c r="L31" s="41"/>
      <c r="M31" s="40"/>
      <c r="N31" s="41"/>
      <c r="O31" s="40"/>
      <c r="P31" s="41"/>
      <c r="Q31" s="51"/>
      <c r="R31" s="41"/>
      <c r="S31" s="43"/>
      <c r="T31" s="41"/>
      <c r="U31" s="43"/>
      <c r="V31" s="41"/>
      <c r="W31" s="43"/>
      <c r="X31" s="41"/>
      <c r="Y31" s="43"/>
      <c r="Z31" s="41"/>
      <c r="AA31" s="43"/>
      <c r="AB31" s="41"/>
      <c r="AC31" s="45">
        <f t="shared" si="0"/>
        <v>0</v>
      </c>
      <c r="AD31" s="45">
        <f t="shared" si="1"/>
        <v>0</v>
      </c>
      <c r="AE31" s="46">
        <f t="shared" si="2"/>
        <v>7</v>
      </c>
      <c r="AG31" s="48">
        <f t="shared" si="4"/>
        <v>7</v>
      </c>
      <c r="AH31" s="48">
        <f t="shared" si="5"/>
        <v>0</v>
      </c>
      <c r="AI31" s="48">
        <f t="shared" si="6"/>
        <v>0</v>
      </c>
      <c r="AJ31" s="48">
        <f t="shared" si="7"/>
        <v>0</v>
      </c>
      <c r="AK31" s="48">
        <f t="shared" si="8"/>
        <v>0</v>
      </c>
      <c r="AL31" s="48">
        <f t="shared" si="9"/>
        <v>0</v>
      </c>
      <c r="AM31" s="48">
        <f t="shared" si="10"/>
        <v>0</v>
      </c>
      <c r="AN31" s="48">
        <f t="shared" si="11"/>
        <v>0</v>
      </c>
      <c r="AO31" s="48">
        <f t="shared" si="12"/>
        <v>0</v>
      </c>
      <c r="AP31" s="48">
        <f t="shared" si="13"/>
        <v>0</v>
      </c>
      <c r="AQ31" s="48">
        <f t="shared" si="14"/>
        <v>0</v>
      </c>
    </row>
    <row r="32" spans="1:43" s="47" customFormat="1" x14ac:dyDescent="0.25">
      <c r="A32" s="36">
        <f t="shared" si="3"/>
        <v>21</v>
      </c>
      <c r="B32" s="37">
        <v>24</v>
      </c>
      <c r="C32" s="38" t="str">
        <f>VLOOKUP(B32,'PILOTOS DORSALES'!$A$2:$E$100,2,TRUE)</f>
        <v>MANUEL GARCÍA BELLIDO</v>
      </c>
      <c r="D32" s="38">
        <f>VLOOKUP(B32,'PILOTOS DORSALES'!$A$2:$E$100,3,TRUE)</f>
        <v>6795</v>
      </c>
      <c r="E32" s="38" t="str">
        <f>VLOOKUP(B32,'PILOTOS DORSALES'!$A$2:$E$100,4,TRUE)</f>
        <v>FPV Madrid</v>
      </c>
      <c r="F32" s="39"/>
      <c r="G32" s="40">
        <v>3</v>
      </c>
      <c r="H32" s="41">
        <v>3</v>
      </c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43"/>
      <c r="T32" s="41"/>
      <c r="U32" s="43"/>
      <c r="V32" s="41"/>
      <c r="W32" s="43"/>
      <c r="X32" s="41"/>
      <c r="Y32" s="43"/>
      <c r="Z32" s="41"/>
      <c r="AA32" s="40"/>
      <c r="AB32" s="41"/>
      <c r="AC32" s="45">
        <f t="shared" si="0"/>
        <v>0</v>
      </c>
      <c r="AD32" s="45">
        <f t="shared" si="1"/>
        <v>0</v>
      </c>
      <c r="AE32" s="46">
        <f t="shared" si="2"/>
        <v>3</v>
      </c>
      <c r="AG32" s="48">
        <f t="shared" si="4"/>
        <v>3</v>
      </c>
      <c r="AH32" s="48">
        <f t="shared" si="5"/>
        <v>0</v>
      </c>
      <c r="AI32" s="48">
        <f t="shared" si="6"/>
        <v>0</v>
      </c>
      <c r="AJ32" s="48">
        <f t="shared" si="7"/>
        <v>0</v>
      </c>
      <c r="AK32" s="48">
        <f t="shared" si="8"/>
        <v>0</v>
      </c>
      <c r="AL32" s="48">
        <f t="shared" si="9"/>
        <v>0</v>
      </c>
      <c r="AM32" s="48">
        <f t="shared" si="10"/>
        <v>0</v>
      </c>
      <c r="AN32" s="48">
        <f t="shared" si="11"/>
        <v>0</v>
      </c>
      <c r="AO32" s="48">
        <f t="shared" si="12"/>
        <v>0</v>
      </c>
      <c r="AP32" s="48">
        <f t="shared" si="13"/>
        <v>0</v>
      </c>
      <c r="AQ32" s="48">
        <f t="shared" si="14"/>
        <v>0</v>
      </c>
    </row>
    <row r="33" spans="1:43" s="47" customFormat="1" x14ac:dyDescent="0.25">
      <c r="A33" s="36">
        <f t="shared" si="3"/>
        <v>23</v>
      </c>
      <c r="B33" s="37">
        <v>25</v>
      </c>
      <c r="C33" s="38" t="str">
        <f>VLOOKUP(B33,'PILOTOS DORSALES'!$A$2:$E$100,2,TRUE)</f>
        <v>JESÚS MARTÍN</v>
      </c>
      <c r="D33" s="38">
        <f>VLOOKUP(B33,'PILOTOS DORSALES'!$A$2:$E$100,3,TRUE)</f>
        <v>3482</v>
      </c>
      <c r="E33" s="38" t="str">
        <f>VLOOKUP(B33,'PILOTOS DORSALES'!$A$2:$E$100,4,TRUE)</f>
        <v>Juan de la Cierva</v>
      </c>
      <c r="F33" s="39"/>
      <c r="G33" s="40">
        <v>1</v>
      </c>
      <c r="H33" s="41">
        <v>1</v>
      </c>
      <c r="I33" s="40"/>
      <c r="J33" s="41"/>
      <c r="K33" s="40"/>
      <c r="L33" s="41"/>
      <c r="M33" s="43"/>
      <c r="N33" s="41"/>
      <c r="O33" s="43"/>
      <c r="P33" s="41"/>
      <c r="Q33" s="43"/>
      <c r="R33" s="41"/>
      <c r="S33" s="43"/>
      <c r="T33" s="41"/>
      <c r="U33" s="43"/>
      <c r="V33" s="41"/>
      <c r="W33" s="49"/>
      <c r="X33" s="50"/>
      <c r="Y33" s="43"/>
      <c r="Z33" s="41"/>
      <c r="AA33" s="43"/>
      <c r="AB33" s="41"/>
      <c r="AC33" s="45">
        <f t="shared" si="0"/>
        <v>0</v>
      </c>
      <c r="AD33" s="45">
        <f t="shared" si="1"/>
        <v>0</v>
      </c>
      <c r="AE33" s="46">
        <f t="shared" si="2"/>
        <v>1</v>
      </c>
      <c r="AG33" s="48">
        <f t="shared" si="4"/>
        <v>1</v>
      </c>
      <c r="AH33" s="48">
        <f t="shared" si="5"/>
        <v>0</v>
      </c>
      <c r="AI33" s="48">
        <f t="shared" si="6"/>
        <v>0</v>
      </c>
      <c r="AJ33" s="48">
        <f t="shared" si="7"/>
        <v>0</v>
      </c>
      <c r="AK33" s="48">
        <f t="shared" si="8"/>
        <v>0</v>
      </c>
      <c r="AL33" s="48">
        <f t="shared" si="9"/>
        <v>0</v>
      </c>
      <c r="AM33" s="48">
        <f t="shared" si="10"/>
        <v>0</v>
      </c>
      <c r="AN33" s="48">
        <f t="shared" si="11"/>
        <v>0</v>
      </c>
      <c r="AO33" s="48">
        <f t="shared" si="12"/>
        <v>0</v>
      </c>
      <c r="AP33" s="48">
        <f t="shared" si="13"/>
        <v>0</v>
      </c>
      <c r="AQ33" s="48">
        <f t="shared" si="14"/>
        <v>0</v>
      </c>
    </row>
    <row r="34" spans="1:43" s="47" customFormat="1" x14ac:dyDescent="0.25">
      <c r="A34" s="36">
        <f t="shared" si="3"/>
        <v>7</v>
      </c>
      <c r="B34" s="37">
        <v>26</v>
      </c>
      <c r="C34" s="38" t="str">
        <f>VLOOKUP(B34,'PILOTOS DORSALES'!$A$2:$E$100,2,TRUE)</f>
        <v>HERNAN MEDINA LOPEZ</v>
      </c>
      <c r="D34" s="38">
        <f>VLOOKUP(B34,'PILOTOS DORSALES'!$A$2:$E$100,3,TRUE)</f>
        <v>6704</v>
      </c>
      <c r="E34" s="38" t="str">
        <f>VLOOKUP(B34,'PILOTOS DORSALES'!$A$2:$E$100,4,TRUE)</f>
        <v>FPV Madrid</v>
      </c>
      <c r="F34" s="39"/>
      <c r="G34" s="40">
        <v>17</v>
      </c>
      <c r="H34" s="41">
        <v>17</v>
      </c>
      <c r="I34" s="40"/>
      <c r="J34" s="41"/>
      <c r="K34" s="40"/>
      <c r="L34" s="41"/>
      <c r="M34" s="40"/>
      <c r="N34" s="41"/>
      <c r="O34" s="43"/>
      <c r="P34" s="41"/>
      <c r="Q34" s="43"/>
      <c r="R34" s="41"/>
      <c r="S34" s="43"/>
      <c r="T34" s="41"/>
      <c r="U34" s="43"/>
      <c r="V34" s="41"/>
      <c r="W34" s="43"/>
      <c r="X34" s="41"/>
      <c r="Y34" s="43"/>
      <c r="Z34" s="41"/>
      <c r="AA34" s="43"/>
      <c r="AB34" s="41"/>
      <c r="AC34" s="45">
        <f t="shared" si="0"/>
        <v>0</v>
      </c>
      <c r="AD34" s="45">
        <f t="shared" si="1"/>
        <v>0</v>
      </c>
      <c r="AE34" s="46">
        <f t="shared" si="2"/>
        <v>17</v>
      </c>
      <c r="AG34" s="48">
        <f t="shared" si="4"/>
        <v>17</v>
      </c>
      <c r="AH34" s="48">
        <f t="shared" si="5"/>
        <v>0</v>
      </c>
      <c r="AI34" s="48">
        <f t="shared" si="6"/>
        <v>0</v>
      </c>
      <c r="AJ34" s="48">
        <f t="shared" si="7"/>
        <v>0</v>
      </c>
      <c r="AK34" s="48">
        <f t="shared" si="8"/>
        <v>0</v>
      </c>
      <c r="AL34" s="48">
        <f t="shared" si="9"/>
        <v>0</v>
      </c>
      <c r="AM34" s="48">
        <f t="shared" si="10"/>
        <v>0</v>
      </c>
      <c r="AN34" s="48">
        <f t="shared" si="11"/>
        <v>0</v>
      </c>
      <c r="AO34" s="48">
        <f t="shared" si="12"/>
        <v>0</v>
      </c>
      <c r="AP34" s="48">
        <f t="shared" si="13"/>
        <v>0</v>
      </c>
      <c r="AQ34" s="48">
        <f t="shared" si="14"/>
        <v>0</v>
      </c>
    </row>
    <row r="35" spans="1:43" s="47" customFormat="1" x14ac:dyDescent="0.25">
      <c r="A35" s="36">
        <f t="shared" si="3"/>
        <v>1</v>
      </c>
      <c r="B35" s="37">
        <v>27</v>
      </c>
      <c r="C35" s="38" t="str">
        <f>VLOOKUP(B35,'PILOTOS DORSALES'!$A$2:$E$100,2,TRUE)</f>
        <v>SERGIO SIGÜENZA GONZALEZ</v>
      </c>
      <c r="D35" s="38">
        <f>VLOOKUP(B35,'PILOTOS DORSALES'!$A$2:$E$100,3,TRUE)</f>
        <v>6626</v>
      </c>
      <c r="E35" s="38" t="str">
        <f>VLOOKUP(B35,'PILOTOS DORSALES'!$A$2:$E$100,4,TRUE)</f>
        <v>FPV Madrid</v>
      </c>
      <c r="F35" s="39"/>
      <c r="G35" s="40">
        <v>25</v>
      </c>
      <c r="H35" s="41">
        <v>25</v>
      </c>
      <c r="I35" s="40"/>
      <c r="J35" s="41"/>
      <c r="K35" s="40"/>
      <c r="L35" s="41"/>
      <c r="M35" s="40"/>
      <c r="N35" s="41"/>
      <c r="O35" s="43"/>
      <c r="P35" s="41"/>
      <c r="Q35" s="40"/>
      <c r="R35" s="41"/>
      <c r="S35" s="43"/>
      <c r="T35" s="41"/>
      <c r="U35" s="43"/>
      <c r="V35" s="41"/>
      <c r="W35" s="40"/>
      <c r="X35" s="41"/>
      <c r="Y35" s="43"/>
      <c r="Z35" s="41"/>
      <c r="AA35" s="43"/>
      <c r="AB35" s="41"/>
      <c r="AC35" s="45">
        <f t="shared" si="0"/>
        <v>0</v>
      </c>
      <c r="AD35" s="45">
        <f t="shared" si="1"/>
        <v>0</v>
      </c>
      <c r="AE35" s="46">
        <f t="shared" si="2"/>
        <v>25</v>
      </c>
      <c r="AG35" s="48">
        <f t="shared" si="4"/>
        <v>25</v>
      </c>
      <c r="AH35" s="48">
        <f t="shared" si="5"/>
        <v>0</v>
      </c>
      <c r="AI35" s="48">
        <f t="shared" si="6"/>
        <v>0</v>
      </c>
      <c r="AJ35" s="48">
        <f t="shared" si="7"/>
        <v>0</v>
      </c>
      <c r="AK35" s="48">
        <f t="shared" si="8"/>
        <v>0</v>
      </c>
      <c r="AL35" s="48">
        <f t="shared" si="9"/>
        <v>0</v>
      </c>
      <c r="AM35" s="48">
        <f t="shared" si="10"/>
        <v>0</v>
      </c>
      <c r="AN35" s="48">
        <f t="shared" si="11"/>
        <v>0</v>
      </c>
      <c r="AO35" s="48">
        <f t="shared" si="12"/>
        <v>0</v>
      </c>
      <c r="AP35" s="48">
        <f t="shared" si="13"/>
        <v>0</v>
      </c>
      <c r="AQ35" s="48">
        <f t="shared" si="14"/>
        <v>0</v>
      </c>
    </row>
    <row r="36" spans="1:43" s="47" customFormat="1" x14ac:dyDescent="0.25">
      <c r="A36" s="36">
        <f t="shared" si="3"/>
        <v>22</v>
      </c>
      <c r="B36" s="37">
        <v>28</v>
      </c>
      <c r="C36" s="38" t="str">
        <f>VLOOKUP(B36,'PILOTOS DORSALES'!$A$2:$E$100,2,TRUE)</f>
        <v>DANIEL FERNANDEZ CETINA</v>
      </c>
      <c r="D36" s="38">
        <f>VLOOKUP(B36,'PILOTOS DORSALES'!$A$2:$E$100,3,TRUE)</f>
        <v>6958</v>
      </c>
      <c r="E36" s="38" t="str">
        <f>VLOOKUP(B36,'PILOTOS DORSALES'!$A$2:$E$100,4,TRUE)</f>
        <v>FPV Madrid</v>
      </c>
      <c r="F36" s="39"/>
      <c r="G36" s="40">
        <v>2</v>
      </c>
      <c r="H36" s="41">
        <v>2</v>
      </c>
      <c r="I36" s="40"/>
      <c r="J36" s="41"/>
      <c r="K36" s="40"/>
      <c r="L36" s="41"/>
      <c r="M36" s="43"/>
      <c r="N36" s="41"/>
      <c r="O36" s="43"/>
      <c r="P36" s="41"/>
      <c r="Q36" s="43"/>
      <c r="R36" s="41"/>
      <c r="S36" s="43"/>
      <c r="T36" s="41"/>
      <c r="U36" s="43"/>
      <c r="V36" s="41"/>
      <c r="W36" s="43"/>
      <c r="X36" s="41"/>
      <c r="Y36" s="49"/>
      <c r="Z36" s="41"/>
      <c r="AA36" s="43"/>
      <c r="AB36" s="41"/>
      <c r="AC36" s="45">
        <f t="shared" si="0"/>
        <v>0</v>
      </c>
      <c r="AD36" s="45">
        <f t="shared" si="1"/>
        <v>0</v>
      </c>
      <c r="AE36" s="46">
        <f t="shared" si="2"/>
        <v>2</v>
      </c>
      <c r="AG36" s="48">
        <f t="shared" si="4"/>
        <v>2</v>
      </c>
      <c r="AH36" s="48">
        <f t="shared" si="5"/>
        <v>0</v>
      </c>
      <c r="AI36" s="48">
        <f t="shared" si="6"/>
        <v>0</v>
      </c>
      <c r="AJ36" s="48">
        <f t="shared" si="7"/>
        <v>0</v>
      </c>
      <c r="AK36" s="48">
        <f t="shared" si="8"/>
        <v>0</v>
      </c>
      <c r="AL36" s="48">
        <f t="shared" si="9"/>
        <v>0</v>
      </c>
      <c r="AM36" s="48">
        <f t="shared" si="10"/>
        <v>0</v>
      </c>
      <c r="AN36" s="48">
        <f t="shared" si="11"/>
        <v>0</v>
      </c>
      <c r="AO36" s="48">
        <f t="shared" si="12"/>
        <v>0</v>
      </c>
      <c r="AP36" s="48">
        <f t="shared" si="13"/>
        <v>0</v>
      </c>
      <c r="AQ36" s="48">
        <f t="shared" si="14"/>
        <v>0</v>
      </c>
    </row>
    <row r="37" spans="1:43" s="47" customFormat="1" x14ac:dyDescent="0.25">
      <c r="A37" s="36">
        <f t="shared" si="3"/>
        <v>23</v>
      </c>
      <c r="B37" s="37">
        <v>29</v>
      </c>
      <c r="C37" s="38" t="str">
        <f>VLOOKUP(B37,'PILOTOS DORSALES'!$A$2:$E$100,2,TRUE)</f>
        <v>JAVIER MUÑOZ SAIFE</v>
      </c>
      <c r="D37" s="38">
        <f>VLOOKUP(B37,'PILOTOS DORSALES'!$A$2:$E$100,3,TRUE)</f>
        <v>2311</v>
      </c>
      <c r="E37" s="38" t="s">
        <v>179</v>
      </c>
      <c r="F37" s="39"/>
      <c r="G37" s="40">
        <v>1</v>
      </c>
      <c r="H37" s="41">
        <v>1</v>
      </c>
      <c r="I37" s="40"/>
      <c r="J37" s="41"/>
      <c r="K37" s="40"/>
      <c r="L37" s="41"/>
      <c r="M37" s="40"/>
      <c r="N37" s="41"/>
      <c r="O37" s="43"/>
      <c r="P37" s="41"/>
      <c r="Q37" s="43"/>
      <c r="R37" s="41"/>
      <c r="S37" s="43"/>
      <c r="T37" s="41"/>
      <c r="U37" s="43"/>
      <c r="V37" s="41"/>
      <c r="W37" s="43"/>
      <c r="X37" s="41"/>
      <c r="Y37" s="43"/>
      <c r="Z37" s="41"/>
      <c r="AA37" s="43"/>
      <c r="AB37" s="41"/>
      <c r="AC37" s="45">
        <f t="shared" si="0"/>
        <v>0</v>
      </c>
      <c r="AD37" s="45">
        <f t="shared" si="1"/>
        <v>0</v>
      </c>
      <c r="AE37" s="46">
        <f t="shared" si="2"/>
        <v>1</v>
      </c>
      <c r="AG37" s="48">
        <f t="shared" si="4"/>
        <v>1</v>
      </c>
      <c r="AH37" s="48">
        <f t="shared" si="5"/>
        <v>0</v>
      </c>
      <c r="AI37" s="48">
        <f t="shared" si="6"/>
        <v>0</v>
      </c>
      <c r="AJ37" s="48">
        <f t="shared" si="7"/>
        <v>0</v>
      </c>
      <c r="AK37" s="48">
        <f t="shared" si="8"/>
        <v>0</v>
      </c>
      <c r="AL37" s="48">
        <f t="shared" si="9"/>
        <v>0</v>
      </c>
      <c r="AM37" s="48">
        <f t="shared" si="10"/>
        <v>0</v>
      </c>
      <c r="AN37" s="48">
        <f t="shared" si="11"/>
        <v>0</v>
      </c>
      <c r="AO37" s="48">
        <f t="shared" si="12"/>
        <v>0</v>
      </c>
      <c r="AP37" s="48">
        <f t="shared" si="13"/>
        <v>0</v>
      </c>
      <c r="AQ37" s="48">
        <f t="shared" si="14"/>
        <v>0</v>
      </c>
    </row>
    <row r="38" spans="1:43" s="47" customFormat="1" x14ac:dyDescent="0.25">
      <c r="A38" s="36">
        <f t="shared" si="3"/>
        <v>9</v>
      </c>
      <c r="B38" s="37">
        <v>30</v>
      </c>
      <c r="C38" s="38" t="str">
        <f>VLOOKUP(B38,'PILOTOS DORSALES'!$A$2:$E$100,2,TRUE)</f>
        <v>MANUEL RODRIGUEZ CAÑAS</v>
      </c>
      <c r="D38" s="38">
        <f>VLOOKUP(B38,'PILOTOS DORSALES'!$A$2:$E$100,3,TRUE)</f>
        <v>6741</v>
      </c>
      <c r="E38" s="38" t="str">
        <f>VLOOKUP(B38,'PILOTOS DORSALES'!$A$2:$E$100,4,TRUE)</f>
        <v>FPV Madrid</v>
      </c>
      <c r="F38" s="39"/>
      <c r="G38" s="40">
        <v>15</v>
      </c>
      <c r="H38" s="41">
        <v>15</v>
      </c>
      <c r="I38" s="40"/>
      <c r="J38" s="41"/>
      <c r="K38" s="40"/>
      <c r="L38" s="41"/>
      <c r="M38" s="43"/>
      <c r="N38" s="41"/>
      <c r="O38" s="43"/>
      <c r="P38" s="41"/>
      <c r="Q38" s="43"/>
      <c r="R38" s="41"/>
      <c r="S38" s="43"/>
      <c r="T38" s="41"/>
      <c r="U38" s="43"/>
      <c r="V38" s="41"/>
      <c r="W38" s="49"/>
      <c r="X38" s="50"/>
      <c r="Y38" s="43"/>
      <c r="Z38" s="41"/>
      <c r="AA38" s="43"/>
      <c r="AB38" s="41"/>
      <c r="AC38" s="45">
        <f t="shared" si="0"/>
        <v>0</v>
      </c>
      <c r="AD38" s="45">
        <f t="shared" si="1"/>
        <v>0</v>
      </c>
      <c r="AE38" s="46">
        <f t="shared" si="2"/>
        <v>15</v>
      </c>
      <c r="AG38" s="48">
        <f t="shared" si="4"/>
        <v>15</v>
      </c>
      <c r="AH38" s="48">
        <f t="shared" si="5"/>
        <v>0</v>
      </c>
      <c r="AI38" s="48">
        <f t="shared" si="6"/>
        <v>0</v>
      </c>
      <c r="AJ38" s="48">
        <f t="shared" si="7"/>
        <v>0</v>
      </c>
      <c r="AK38" s="48">
        <f t="shared" si="8"/>
        <v>0</v>
      </c>
      <c r="AL38" s="48">
        <f t="shared" si="9"/>
        <v>0</v>
      </c>
      <c r="AM38" s="48">
        <f t="shared" si="10"/>
        <v>0</v>
      </c>
      <c r="AN38" s="48">
        <f t="shared" si="11"/>
        <v>0</v>
      </c>
      <c r="AO38" s="48">
        <f t="shared" si="12"/>
        <v>0</v>
      </c>
      <c r="AP38" s="48">
        <f t="shared" si="13"/>
        <v>0</v>
      </c>
      <c r="AQ38" s="48">
        <f t="shared" si="14"/>
        <v>0</v>
      </c>
    </row>
    <row r="39" spans="1:43" s="47" customFormat="1" x14ac:dyDescent="0.25">
      <c r="A39" s="36">
        <f t="shared" si="3"/>
        <v>16</v>
      </c>
      <c r="B39" s="37">
        <v>33</v>
      </c>
      <c r="C39" s="38" t="str">
        <f>VLOOKUP(B39,'PILOTOS DORSALES'!$A$2:$E$100,2,TRUE)</f>
        <v>IGNACIO FECED ÁLVAREZ</v>
      </c>
      <c r="D39" s="38">
        <f>VLOOKUP(B39,'PILOTOS DORSALES'!$A$2:$E$100,3,TRUE)</f>
        <v>6702</v>
      </c>
      <c r="E39" s="38" t="str">
        <f>VLOOKUP(B39,'PILOTOS DORSALES'!$A$2:$E$100,4,TRUE)</f>
        <v>FPV Madrid</v>
      </c>
      <c r="F39" s="39"/>
      <c r="G39" s="40">
        <v>8</v>
      </c>
      <c r="H39" s="41">
        <v>8</v>
      </c>
      <c r="I39" s="40"/>
      <c r="J39" s="41"/>
      <c r="K39" s="40"/>
      <c r="L39" s="41"/>
      <c r="M39" s="43"/>
      <c r="N39" s="41"/>
      <c r="O39" s="43"/>
      <c r="P39" s="41"/>
      <c r="Q39" s="43"/>
      <c r="R39" s="41"/>
      <c r="S39" s="43"/>
      <c r="T39" s="41"/>
      <c r="U39" s="43"/>
      <c r="V39" s="41"/>
      <c r="W39" s="43"/>
      <c r="X39" s="41"/>
      <c r="Y39" s="49"/>
      <c r="Z39" s="41"/>
      <c r="AA39" s="40"/>
      <c r="AB39" s="41"/>
      <c r="AC39" s="45">
        <f t="shared" si="0"/>
        <v>0</v>
      </c>
      <c r="AD39" s="45">
        <f t="shared" si="1"/>
        <v>0</v>
      </c>
      <c r="AE39" s="46">
        <f t="shared" si="2"/>
        <v>8</v>
      </c>
      <c r="AG39" s="48">
        <f t="shared" si="4"/>
        <v>8</v>
      </c>
      <c r="AH39" s="48">
        <f t="shared" si="5"/>
        <v>0</v>
      </c>
      <c r="AI39" s="48">
        <f t="shared" si="6"/>
        <v>0</v>
      </c>
      <c r="AJ39" s="48">
        <f t="shared" si="7"/>
        <v>0</v>
      </c>
      <c r="AK39" s="48">
        <f t="shared" si="8"/>
        <v>0</v>
      </c>
      <c r="AL39" s="48">
        <f t="shared" si="9"/>
        <v>0</v>
      </c>
      <c r="AM39" s="48">
        <f t="shared" si="10"/>
        <v>0</v>
      </c>
      <c r="AN39" s="48">
        <f t="shared" si="11"/>
        <v>0</v>
      </c>
      <c r="AO39" s="48">
        <f t="shared" si="12"/>
        <v>0</v>
      </c>
      <c r="AP39" s="48">
        <f t="shared" si="13"/>
        <v>0</v>
      </c>
      <c r="AQ39" s="48">
        <f t="shared" si="14"/>
        <v>0</v>
      </c>
    </row>
    <row r="40" spans="1:43" s="47" customFormat="1" x14ac:dyDescent="0.25">
      <c r="A40" s="36">
        <f t="shared" si="3"/>
        <v>23</v>
      </c>
      <c r="B40" s="37">
        <v>34</v>
      </c>
      <c r="C40" s="38" t="str">
        <f>VLOOKUP(B40,'PILOTOS DORSALES'!$A$2:$E$100,2,TRUE)</f>
        <v>JESUS GARCÍA BAQUERO</v>
      </c>
      <c r="D40" s="38">
        <f>VLOOKUP(B40,'PILOTOS DORSALES'!$A$2:$E$100,3,TRUE)</f>
        <v>6705</v>
      </c>
      <c r="E40" s="38" t="str">
        <f>VLOOKUP(B40,'PILOTOS DORSALES'!$A$2:$E$100,4,TRUE)</f>
        <v>FPV Madrid</v>
      </c>
      <c r="F40" s="52"/>
      <c r="G40" s="40">
        <v>1</v>
      </c>
      <c r="H40" s="41">
        <v>1</v>
      </c>
      <c r="I40" s="40"/>
      <c r="J40" s="41"/>
      <c r="K40" s="40"/>
      <c r="L40" s="41"/>
      <c r="M40" s="43"/>
      <c r="N40" s="41"/>
      <c r="O40" s="43"/>
      <c r="P40" s="41"/>
      <c r="Q40" s="43"/>
      <c r="R40" s="41"/>
      <c r="S40" s="43"/>
      <c r="T40" s="41"/>
      <c r="U40" s="43"/>
      <c r="V40" s="41"/>
      <c r="W40" s="43"/>
      <c r="X40" s="41"/>
      <c r="Y40" s="43"/>
      <c r="Z40" s="41"/>
      <c r="AA40" s="49"/>
      <c r="AB40" s="50"/>
      <c r="AC40" s="45">
        <f t="shared" si="0"/>
        <v>0</v>
      </c>
      <c r="AD40" s="45">
        <f t="shared" si="1"/>
        <v>0</v>
      </c>
      <c r="AE40" s="46">
        <f t="shared" si="2"/>
        <v>1</v>
      </c>
      <c r="AG40" s="48">
        <f t="shared" si="4"/>
        <v>1</v>
      </c>
      <c r="AH40" s="48">
        <f t="shared" si="5"/>
        <v>0</v>
      </c>
      <c r="AI40" s="48">
        <f t="shared" si="6"/>
        <v>0</v>
      </c>
      <c r="AJ40" s="48">
        <f t="shared" si="7"/>
        <v>0</v>
      </c>
      <c r="AK40" s="48">
        <f t="shared" si="8"/>
        <v>0</v>
      </c>
      <c r="AL40" s="48">
        <f t="shared" si="9"/>
        <v>0</v>
      </c>
      <c r="AM40" s="48">
        <f t="shared" si="10"/>
        <v>0</v>
      </c>
      <c r="AN40" s="48">
        <f t="shared" si="11"/>
        <v>0</v>
      </c>
      <c r="AO40" s="48">
        <f t="shared" si="12"/>
        <v>0</v>
      </c>
      <c r="AP40" s="48">
        <f t="shared" si="13"/>
        <v>0</v>
      </c>
      <c r="AQ40" s="48">
        <f t="shared" si="14"/>
        <v>0</v>
      </c>
    </row>
    <row r="41" spans="1:43" s="47" customFormat="1" x14ac:dyDescent="0.25">
      <c r="A41" s="36">
        <f t="shared" si="3"/>
        <v>33</v>
      </c>
      <c r="B41" s="37"/>
      <c r="C41" s="38"/>
      <c r="D41" s="38"/>
      <c r="E41" s="38"/>
      <c r="F41" s="52"/>
      <c r="G41" s="40"/>
      <c r="H41" s="41"/>
      <c r="I41" s="40"/>
      <c r="J41" s="41"/>
      <c r="K41" s="40"/>
      <c r="L41" s="41"/>
      <c r="M41" s="43"/>
      <c r="N41" s="41"/>
      <c r="O41" s="43"/>
      <c r="P41" s="41"/>
      <c r="Q41" s="43"/>
      <c r="R41" s="41"/>
      <c r="S41" s="43"/>
      <c r="T41" s="41"/>
      <c r="U41" s="43"/>
      <c r="V41" s="41"/>
      <c r="W41" s="49"/>
      <c r="X41" s="50"/>
      <c r="Y41" s="43"/>
      <c r="Z41" s="41"/>
      <c r="AA41" s="43"/>
      <c r="AB41" s="41"/>
      <c r="AC41" s="45">
        <f t="shared" si="0"/>
        <v>0</v>
      </c>
      <c r="AD41" s="45">
        <f t="shared" si="1"/>
        <v>0</v>
      </c>
      <c r="AE41" s="46">
        <f t="shared" si="2"/>
        <v>0</v>
      </c>
      <c r="AG41" s="48">
        <f>H42</f>
        <v>0</v>
      </c>
      <c r="AH41" s="48">
        <f t="shared" si="5"/>
        <v>0</v>
      </c>
      <c r="AI41" s="48">
        <f t="shared" si="6"/>
        <v>0</v>
      </c>
      <c r="AJ41" s="48">
        <f t="shared" si="7"/>
        <v>0</v>
      </c>
      <c r="AK41" s="48">
        <f t="shared" si="8"/>
        <v>0</v>
      </c>
      <c r="AL41" s="48">
        <f t="shared" si="9"/>
        <v>0</v>
      </c>
      <c r="AM41" s="48">
        <f t="shared" si="10"/>
        <v>0</v>
      </c>
      <c r="AN41" s="48">
        <f t="shared" si="11"/>
        <v>0</v>
      </c>
      <c r="AO41" s="48">
        <f t="shared" si="12"/>
        <v>0</v>
      </c>
      <c r="AP41" s="48">
        <f t="shared" si="13"/>
        <v>0</v>
      </c>
      <c r="AQ41" s="48">
        <f t="shared" si="14"/>
        <v>0</v>
      </c>
    </row>
    <row r="42" spans="1:43" s="47" customFormat="1" x14ac:dyDescent="0.25">
      <c r="A42" s="36">
        <f t="shared" si="3"/>
        <v>33</v>
      </c>
      <c r="B42" s="37"/>
      <c r="C42" s="38"/>
      <c r="D42" s="38"/>
      <c r="E42" s="38"/>
      <c r="F42" s="52"/>
      <c r="G42" s="40"/>
      <c r="H42" s="41"/>
      <c r="I42" s="40"/>
      <c r="J42" s="41"/>
      <c r="K42" s="40"/>
      <c r="L42" s="41"/>
      <c r="M42" s="43"/>
      <c r="N42" s="41"/>
      <c r="O42" s="43"/>
      <c r="P42" s="41"/>
      <c r="Q42" s="43"/>
      <c r="R42" s="41"/>
      <c r="S42" s="43"/>
      <c r="T42" s="41"/>
      <c r="U42" s="43"/>
      <c r="V42" s="41"/>
      <c r="W42" s="43"/>
      <c r="X42" s="41"/>
      <c r="Y42" s="43"/>
      <c r="Z42" s="41"/>
      <c r="AA42" s="43"/>
      <c r="AB42" s="41"/>
      <c r="AC42" s="45">
        <f t="shared" si="0"/>
        <v>0</v>
      </c>
      <c r="AD42" s="45">
        <f t="shared" si="1"/>
        <v>0</v>
      </c>
      <c r="AE42" s="46">
        <f t="shared" si="2"/>
        <v>0</v>
      </c>
      <c r="AG42" s="48">
        <v>0</v>
      </c>
      <c r="AH42" s="48">
        <f t="shared" si="5"/>
        <v>0</v>
      </c>
      <c r="AI42" s="48">
        <f t="shared" si="6"/>
        <v>0</v>
      </c>
      <c r="AJ42" s="48">
        <f t="shared" si="7"/>
        <v>0</v>
      </c>
      <c r="AK42" s="48">
        <f t="shared" si="8"/>
        <v>0</v>
      </c>
      <c r="AL42" s="48">
        <f t="shared" si="9"/>
        <v>0</v>
      </c>
      <c r="AM42" s="48">
        <f t="shared" si="10"/>
        <v>0</v>
      </c>
      <c r="AN42" s="48">
        <f t="shared" si="11"/>
        <v>0</v>
      </c>
      <c r="AO42" s="48">
        <f t="shared" si="12"/>
        <v>0</v>
      </c>
      <c r="AP42" s="48">
        <f t="shared" si="13"/>
        <v>0</v>
      </c>
      <c r="AQ42" s="48">
        <f t="shared" si="14"/>
        <v>0</v>
      </c>
    </row>
    <row r="43" spans="1:43" s="47" customFormat="1" x14ac:dyDescent="0.25">
      <c r="A43" s="36">
        <f t="shared" si="3"/>
        <v>33</v>
      </c>
      <c r="B43" s="37"/>
      <c r="C43" s="38"/>
      <c r="D43" s="38"/>
      <c r="E43" s="38"/>
      <c r="F43" s="52"/>
      <c r="G43" s="40"/>
      <c r="H43" s="41"/>
      <c r="I43" s="40"/>
      <c r="J43" s="41"/>
      <c r="K43" s="40"/>
      <c r="L43" s="41"/>
      <c r="M43" s="43"/>
      <c r="N43" s="41"/>
      <c r="O43" s="43"/>
      <c r="P43" s="41"/>
      <c r="Q43" s="43"/>
      <c r="R43" s="41"/>
      <c r="S43" s="43"/>
      <c r="T43" s="41"/>
      <c r="U43" s="43"/>
      <c r="V43" s="41"/>
      <c r="W43" s="49"/>
      <c r="X43" s="50"/>
      <c r="Y43" s="43"/>
      <c r="Z43" s="41"/>
      <c r="AA43" s="43"/>
      <c r="AB43" s="41"/>
      <c r="AC43" s="45">
        <f t="shared" si="0"/>
        <v>0</v>
      </c>
      <c r="AD43" s="45">
        <f t="shared" si="1"/>
        <v>0</v>
      </c>
      <c r="AE43" s="46">
        <f t="shared" si="2"/>
        <v>0</v>
      </c>
      <c r="AG43" s="48">
        <f t="shared" si="4"/>
        <v>0</v>
      </c>
      <c r="AH43" s="48">
        <f t="shared" si="5"/>
        <v>0</v>
      </c>
      <c r="AI43" s="48">
        <f t="shared" si="6"/>
        <v>0</v>
      </c>
      <c r="AJ43" s="48">
        <f t="shared" si="7"/>
        <v>0</v>
      </c>
      <c r="AK43" s="48">
        <f t="shared" si="8"/>
        <v>0</v>
      </c>
      <c r="AL43" s="48">
        <f t="shared" si="9"/>
        <v>0</v>
      </c>
      <c r="AM43" s="48">
        <f t="shared" si="10"/>
        <v>0</v>
      </c>
      <c r="AN43" s="48">
        <f t="shared" si="11"/>
        <v>0</v>
      </c>
      <c r="AO43" s="48">
        <f t="shared" si="12"/>
        <v>0</v>
      </c>
      <c r="AP43" s="48">
        <f t="shared" si="13"/>
        <v>0</v>
      </c>
      <c r="AQ43" s="48">
        <f t="shared" si="14"/>
        <v>0</v>
      </c>
    </row>
    <row r="44" spans="1:43" s="47" customFormat="1" x14ac:dyDescent="0.25">
      <c r="A44" s="36">
        <f t="shared" si="3"/>
        <v>33</v>
      </c>
      <c r="B44" s="37"/>
      <c r="C44" s="38"/>
      <c r="D44" s="38"/>
      <c r="E44" s="38"/>
      <c r="F44" s="52"/>
      <c r="G44" s="40"/>
      <c r="H44" s="41"/>
      <c r="I44" s="40"/>
      <c r="J44" s="41"/>
      <c r="K44" s="40"/>
      <c r="L44" s="41"/>
      <c r="M44" s="43"/>
      <c r="N44" s="41"/>
      <c r="O44" s="43"/>
      <c r="P44" s="41"/>
      <c r="Q44" s="43"/>
      <c r="R44" s="41"/>
      <c r="S44" s="43"/>
      <c r="T44" s="41"/>
      <c r="U44" s="43"/>
      <c r="V44" s="41"/>
      <c r="W44" s="43"/>
      <c r="X44" s="41"/>
      <c r="Y44" s="49"/>
      <c r="Z44" s="41"/>
      <c r="AA44" s="43"/>
      <c r="AB44" s="41"/>
      <c r="AC44" s="45">
        <f t="shared" si="0"/>
        <v>0</v>
      </c>
      <c r="AD44" s="45">
        <f t="shared" si="1"/>
        <v>0</v>
      </c>
      <c r="AE44" s="46">
        <f t="shared" si="2"/>
        <v>0</v>
      </c>
      <c r="AG44" s="48">
        <f t="shared" si="4"/>
        <v>0</v>
      </c>
      <c r="AH44" s="48">
        <f t="shared" si="5"/>
        <v>0</v>
      </c>
      <c r="AI44" s="48">
        <f t="shared" si="6"/>
        <v>0</v>
      </c>
      <c r="AJ44" s="48">
        <f t="shared" si="7"/>
        <v>0</v>
      </c>
      <c r="AK44" s="48">
        <f t="shared" si="8"/>
        <v>0</v>
      </c>
      <c r="AL44" s="48">
        <f t="shared" si="9"/>
        <v>0</v>
      </c>
      <c r="AM44" s="48">
        <f t="shared" si="10"/>
        <v>0</v>
      </c>
      <c r="AN44" s="48">
        <f t="shared" si="11"/>
        <v>0</v>
      </c>
      <c r="AO44" s="48">
        <f t="shared" si="12"/>
        <v>0</v>
      </c>
      <c r="AP44" s="48">
        <f t="shared" si="13"/>
        <v>0</v>
      </c>
      <c r="AQ44" s="48">
        <f t="shared" si="14"/>
        <v>0</v>
      </c>
    </row>
    <row r="45" spans="1:43" s="47" customFormat="1" x14ac:dyDescent="0.25">
      <c r="A45" s="36">
        <f t="shared" si="3"/>
        <v>33</v>
      </c>
      <c r="B45" s="37"/>
      <c r="C45" s="38"/>
      <c r="D45" s="38"/>
      <c r="E45" s="38"/>
      <c r="F45" s="52"/>
      <c r="G45" s="40"/>
      <c r="H45" s="41"/>
      <c r="I45" s="40"/>
      <c r="J45" s="41"/>
      <c r="K45" s="40"/>
      <c r="L45" s="41"/>
      <c r="M45" s="43"/>
      <c r="N45" s="41"/>
      <c r="O45" s="43"/>
      <c r="P45" s="41"/>
      <c r="Q45" s="43"/>
      <c r="R45" s="41"/>
      <c r="S45" s="43"/>
      <c r="T45" s="41"/>
      <c r="U45" s="43"/>
      <c r="V45" s="41"/>
      <c r="W45" s="49"/>
      <c r="X45" s="50"/>
      <c r="Y45" s="43"/>
      <c r="Z45" s="41"/>
      <c r="AA45" s="43"/>
      <c r="AB45" s="41"/>
      <c r="AC45" s="45">
        <f t="shared" si="0"/>
        <v>0</v>
      </c>
      <c r="AD45" s="45">
        <f t="shared" si="1"/>
        <v>0</v>
      </c>
      <c r="AE45" s="46">
        <f t="shared" si="2"/>
        <v>0</v>
      </c>
      <c r="AG45" s="48">
        <f t="shared" si="4"/>
        <v>0</v>
      </c>
      <c r="AH45" s="48">
        <f t="shared" si="5"/>
        <v>0</v>
      </c>
      <c r="AI45" s="48">
        <f t="shared" si="6"/>
        <v>0</v>
      </c>
      <c r="AJ45" s="48">
        <f t="shared" si="7"/>
        <v>0</v>
      </c>
      <c r="AK45" s="48">
        <f t="shared" si="8"/>
        <v>0</v>
      </c>
      <c r="AL45" s="48">
        <f t="shared" si="9"/>
        <v>0</v>
      </c>
      <c r="AM45" s="48">
        <f t="shared" si="10"/>
        <v>0</v>
      </c>
      <c r="AN45" s="48">
        <f t="shared" si="11"/>
        <v>0</v>
      </c>
      <c r="AO45" s="48">
        <f t="shared" si="12"/>
        <v>0</v>
      </c>
      <c r="AP45" s="48">
        <f t="shared" si="13"/>
        <v>0</v>
      </c>
      <c r="AQ45" s="48">
        <f t="shared" si="14"/>
        <v>0</v>
      </c>
    </row>
    <row r="46" spans="1:43" s="47" customFormat="1" x14ac:dyDescent="0.25">
      <c r="A46" s="36">
        <f t="shared" si="3"/>
        <v>33</v>
      </c>
      <c r="B46" s="37"/>
      <c r="C46" s="38"/>
      <c r="D46" s="38"/>
      <c r="E46" s="38"/>
      <c r="F46" s="52"/>
      <c r="G46" s="40"/>
      <c r="H46" s="41"/>
      <c r="I46" s="40"/>
      <c r="J46" s="41"/>
      <c r="K46" s="40"/>
      <c r="L46" s="41"/>
      <c r="M46" s="43"/>
      <c r="N46" s="41"/>
      <c r="O46" s="43"/>
      <c r="P46" s="41"/>
      <c r="Q46" s="43"/>
      <c r="R46" s="41"/>
      <c r="S46" s="43"/>
      <c r="T46" s="41"/>
      <c r="U46" s="43"/>
      <c r="V46" s="41"/>
      <c r="W46" s="49"/>
      <c r="X46" s="50"/>
      <c r="Y46" s="43"/>
      <c r="Z46" s="41"/>
      <c r="AA46" s="43"/>
      <c r="AB46" s="41"/>
      <c r="AC46" s="45">
        <f t="shared" si="0"/>
        <v>0</v>
      </c>
      <c r="AD46" s="45">
        <f t="shared" si="1"/>
        <v>0</v>
      </c>
      <c r="AE46" s="46">
        <f t="shared" si="2"/>
        <v>0</v>
      </c>
      <c r="AG46" s="48">
        <f t="shared" si="4"/>
        <v>0</v>
      </c>
      <c r="AH46" s="48">
        <f t="shared" si="5"/>
        <v>0</v>
      </c>
      <c r="AI46" s="48">
        <f t="shared" si="6"/>
        <v>0</v>
      </c>
      <c r="AJ46" s="48">
        <f t="shared" si="7"/>
        <v>0</v>
      </c>
      <c r="AK46" s="48">
        <f t="shared" si="8"/>
        <v>0</v>
      </c>
      <c r="AL46" s="48">
        <f t="shared" si="9"/>
        <v>0</v>
      </c>
      <c r="AM46" s="48">
        <f t="shared" si="10"/>
        <v>0</v>
      </c>
      <c r="AN46" s="48">
        <f t="shared" si="11"/>
        <v>0</v>
      </c>
      <c r="AO46" s="48">
        <f t="shared" si="12"/>
        <v>0</v>
      </c>
      <c r="AP46" s="48">
        <f t="shared" si="13"/>
        <v>0</v>
      </c>
      <c r="AQ46" s="48">
        <f t="shared" si="14"/>
        <v>0</v>
      </c>
    </row>
    <row r="47" spans="1:43" s="47" customFormat="1" x14ac:dyDescent="0.25">
      <c r="A47" s="36">
        <f t="shared" si="3"/>
        <v>33</v>
      </c>
      <c r="B47" s="37"/>
      <c r="C47" s="38"/>
      <c r="D47" s="38"/>
      <c r="E47" s="38"/>
      <c r="F47" s="52"/>
      <c r="G47" s="43"/>
      <c r="H47" s="41"/>
      <c r="I47" s="43"/>
      <c r="J47" s="41"/>
      <c r="K47" s="40"/>
      <c r="L47" s="41"/>
      <c r="M47" s="43"/>
      <c r="N47" s="41"/>
      <c r="O47" s="43"/>
      <c r="P47" s="41"/>
      <c r="Q47" s="43"/>
      <c r="R47" s="41"/>
      <c r="S47" s="43"/>
      <c r="T47" s="41"/>
      <c r="U47" s="43"/>
      <c r="V47" s="41"/>
      <c r="W47" s="40"/>
      <c r="X47" s="41"/>
      <c r="Y47" s="43"/>
      <c r="Z47" s="41"/>
      <c r="AA47" s="43"/>
      <c r="AB47" s="41"/>
      <c r="AC47" s="45">
        <f t="shared" si="0"/>
        <v>0</v>
      </c>
      <c r="AD47" s="45">
        <f t="shared" si="1"/>
        <v>0</v>
      </c>
      <c r="AE47" s="46">
        <f t="shared" si="2"/>
        <v>0</v>
      </c>
      <c r="AG47" s="48">
        <f t="shared" si="4"/>
        <v>0</v>
      </c>
      <c r="AH47" s="48">
        <f t="shared" si="5"/>
        <v>0</v>
      </c>
      <c r="AI47" s="48">
        <f t="shared" si="6"/>
        <v>0</v>
      </c>
      <c r="AJ47" s="48">
        <f t="shared" si="7"/>
        <v>0</v>
      </c>
      <c r="AK47" s="48">
        <f t="shared" si="8"/>
        <v>0</v>
      </c>
      <c r="AL47" s="48">
        <f t="shared" si="9"/>
        <v>0</v>
      </c>
      <c r="AM47" s="48">
        <f t="shared" si="10"/>
        <v>0</v>
      </c>
      <c r="AN47" s="48">
        <f t="shared" si="11"/>
        <v>0</v>
      </c>
      <c r="AO47" s="48">
        <f t="shared" si="12"/>
        <v>0</v>
      </c>
      <c r="AP47" s="48">
        <f t="shared" si="13"/>
        <v>0</v>
      </c>
      <c r="AQ47" s="48">
        <f t="shared" si="14"/>
        <v>0</v>
      </c>
    </row>
    <row r="48" spans="1:43" s="47" customFormat="1" x14ac:dyDescent="0.25">
      <c r="A48" s="36">
        <f t="shared" si="3"/>
        <v>33</v>
      </c>
      <c r="B48" s="37"/>
      <c r="C48" s="38"/>
      <c r="D48" s="38"/>
      <c r="E48" s="38"/>
      <c r="F48" s="52"/>
      <c r="G48" s="43"/>
      <c r="H48" s="41"/>
      <c r="I48" s="43"/>
      <c r="J48" s="41"/>
      <c r="K48" s="40"/>
      <c r="L48" s="41"/>
      <c r="M48" s="43"/>
      <c r="N48" s="41"/>
      <c r="O48" s="43"/>
      <c r="P48" s="41"/>
      <c r="Q48" s="43"/>
      <c r="R48" s="41"/>
      <c r="S48" s="43"/>
      <c r="T48" s="41"/>
      <c r="U48" s="43"/>
      <c r="V48" s="41"/>
      <c r="W48" s="40"/>
      <c r="X48" s="41"/>
      <c r="Y48" s="43"/>
      <c r="Z48" s="41"/>
      <c r="AA48" s="43"/>
      <c r="AB48" s="41"/>
      <c r="AC48" s="45">
        <f t="shared" si="0"/>
        <v>0</v>
      </c>
      <c r="AD48" s="45">
        <f t="shared" si="1"/>
        <v>0</v>
      </c>
      <c r="AE48" s="46">
        <f t="shared" si="2"/>
        <v>0</v>
      </c>
      <c r="AG48" s="48">
        <f t="shared" si="4"/>
        <v>0</v>
      </c>
      <c r="AH48" s="48">
        <f t="shared" si="5"/>
        <v>0</v>
      </c>
      <c r="AI48" s="48">
        <f t="shared" si="6"/>
        <v>0</v>
      </c>
      <c r="AJ48" s="48">
        <f t="shared" si="7"/>
        <v>0</v>
      </c>
      <c r="AK48" s="48">
        <f t="shared" si="8"/>
        <v>0</v>
      </c>
      <c r="AL48" s="48">
        <f t="shared" si="9"/>
        <v>0</v>
      </c>
      <c r="AM48" s="48">
        <f t="shared" si="10"/>
        <v>0</v>
      </c>
      <c r="AN48" s="48">
        <f t="shared" si="11"/>
        <v>0</v>
      </c>
      <c r="AO48" s="48">
        <f t="shared" si="12"/>
        <v>0</v>
      </c>
      <c r="AP48" s="48">
        <f t="shared" si="13"/>
        <v>0</v>
      </c>
      <c r="AQ48" s="48">
        <f t="shared" si="14"/>
        <v>0</v>
      </c>
    </row>
    <row r="49" spans="1:43" s="47" customFormat="1" x14ac:dyDescent="0.25">
      <c r="A49" s="36">
        <f t="shared" si="3"/>
        <v>33</v>
      </c>
      <c r="B49" s="37"/>
      <c r="C49" s="38"/>
      <c r="D49" s="38"/>
      <c r="E49" s="38"/>
      <c r="F49" s="52"/>
      <c r="G49" s="43"/>
      <c r="H49" s="41"/>
      <c r="I49" s="43"/>
      <c r="J49" s="41"/>
      <c r="K49" s="40"/>
      <c r="L49" s="41"/>
      <c r="M49" s="43"/>
      <c r="N49" s="41"/>
      <c r="O49" s="43"/>
      <c r="P49" s="41"/>
      <c r="Q49" s="43"/>
      <c r="R49" s="41"/>
      <c r="S49" s="43"/>
      <c r="T49" s="41"/>
      <c r="U49" s="43"/>
      <c r="V49" s="41"/>
      <c r="W49" s="40"/>
      <c r="X49" s="41"/>
      <c r="Y49" s="43"/>
      <c r="Z49" s="41"/>
      <c r="AA49" s="43"/>
      <c r="AB49" s="41"/>
      <c r="AC49" s="45">
        <f t="shared" si="0"/>
        <v>0</v>
      </c>
      <c r="AD49" s="45">
        <f t="shared" si="1"/>
        <v>0</v>
      </c>
      <c r="AE49" s="46">
        <f t="shared" si="2"/>
        <v>0</v>
      </c>
      <c r="AG49" s="48">
        <f t="shared" si="4"/>
        <v>0</v>
      </c>
      <c r="AH49" s="48">
        <f t="shared" ref="AH49" si="15">I49</f>
        <v>0</v>
      </c>
      <c r="AI49" s="48">
        <f t="shared" ref="AI49" si="16">J49</f>
        <v>0</v>
      </c>
      <c r="AJ49" s="48">
        <f t="shared" ref="AJ49" si="17">K49</f>
        <v>0</v>
      </c>
      <c r="AK49" s="48">
        <f t="shared" ref="AK49" si="18">L49</f>
        <v>0</v>
      </c>
      <c r="AL49" s="48">
        <f t="shared" ref="AL49" si="19">M49</f>
        <v>0</v>
      </c>
      <c r="AM49" s="48">
        <f t="shared" ref="AM49" si="20">N49</f>
        <v>0</v>
      </c>
      <c r="AN49" s="48">
        <f t="shared" ref="AN49" si="21">O49</f>
        <v>0</v>
      </c>
      <c r="AO49" s="48">
        <f t="shared" ref="AO49" si="22">P49</f>
        <v>0</v>
      </c>
      <c r="AP49" s="48">
        <f t="shared" ref="AP49" si="23">Q49</f>
        <v>0</v>
      </c>
      <c r="AQ49" s="48">
        <f t="shared" ref="AQ49" si="24">R49</f>
        <v>0</v>
      </c>
    </row>
    <row r="50" spans="1:43" s="47" customFormat="1" x14ac:dyDescent="0.25">
      <c r="A50" s="36">
        <f t="shared" si="3"/>
        <v>33</v>
      </c>
      <c r="B50" s="37"/>
      <c r="C50" s="38"/>
      <c r="D50" s="38"/>
      <c r="E50" s="38"/>
      <c r="F50" s="52"/>
      <c r="G50" s="43"/>
      <c r="H50" s="41"/>
      <c r="I50" s="43"/>
      <c r="J50" s="41"/>
      <c r="K50" s="40"/>
      <c r="L50" s="41"/>
      <c r="M50" s="43"/>
      <c r="N50" s="41"/>
      <c r="O50" s="43"/>
      <c r="P50" s="41"/>
      <c r="Q50" s="43"/>
      <c r="R50" s="41"/>
      <c r="S50" s="43"/>
      <c r="T50" s="41"/>
      <c r="U50" s="43"/>
      <c r="V50" s="41"/>
      <c r="W50" s="40"/>
      <c r="X50" s="41"/>
      <c r="Y50" s="43"/>
      <c r="Z50" s="41"/>
      <c r="AA50" s="43"/>
      <c r="AB50" s="41"/>
      <c r="AC50" s="45">
        <f t="shared" si="0"/>
        <v>0</v>
      </c>
      <c r="AD50" s="45">
        <f t="shared" si="1"/>
        <v>0</v>
      </c>
      <c r="AE50" s="46">
        <f t="shared" si="2"/>
        <v>0</v>
      </c>
      <c r="AG50" s="48">
        <f t="shared" ref="AG50" si="25">H50</f>
        <v>0</v>
      </c>
      <c r="AH50" s="48">
        <f t="shared" ref="AH50" si="26">I50</f>
        <v>0</v>
      </c>
      <c r="AI50" s="48">
        <f t="shared" ref="AI50" si="27">J50</f>
        <v>0</v>
      </c>
      <c r="AJ50" s="48">
        <f t="shared" ref="AJ50" si="28">K50</f>
        <v>0</v>
      </c>
      <c r="AK50" s="48">
        <f t="shared" ref="AK50" si="29">L50</f>
        <v>0</v>
      </c>
      <c r="AL50" s="48">
        <f t="shared" ref="AL50" si="30">M50</f>
        <v>0</v>
      </c>
      <c r="AM50" s="48">
        <f t="shared" ref="AM50" si="31">N50</f>
        <v>0</v>
      </c>
      <c r="AN50" s="48">
        <f t="shared" ref="AN50" si="32">O50</f>
        <v>0</v>
      </c>
      <c r="AO50" s="48">
        <f t="shared" ref="AO50" si="33">P50</f>
        <v>0</v>
      </c>
      <c r="AP50" s="48">
        <f t="shared" ref="AP50" si="34">Q50</f>
        <v>0</v>
      </c>
      <c r="AQ50" s="48">
        <f t="shared" ref="AQ50" si="35">R50</f>
        <v>0</v>
      </c>
    </row>
    <row r="51" spans="1:43" s="47" customFormat="1" x14ac:dyDescent="0.25">
      <c r="A51" s="36">
        <f>_xlfn.RANK.EQ(AE51,$AE$9:$AE$51)</f>
        <v>33</v>
      </c>
      <c r="B51" s="37"/>
      <c r="C51" s="38"/>
      <c r="D51" s="38"/>
      <c r="E51" s="38"/>
      <c r="F51" s="52"/>
      <c r="G51" s="43"/>
      <c r="H51" s="41"/>
      <c r="I51" s="43"/>
      <c r="J51" s="41"/>
      <c r="K51" s="40"/>
      <c r="L51" s="41"/>
      <c r="M51" s="43"/>
      <c r="N51" s="41"/>
      <c r="O51" s="43"/>
      <c r="P51" s="41"/>
      <c r="Q51" s="43"/>
      <c r="R51" s="41"/>
      <c r="S51" s="43"/>
      <c r="T51" s="41"/>
      <c r="U51" s="43"/>
      <c r="V51" s="41"/>
      <c r="W51" s="40"/>
      <c r="X51" s="41"/>
      <c r="Y51" s="43"/>
      <c r="Z51" s="41"/>
      <c r="AA51" s="43"/>
      <c r="AB51" s="41"/>
      <c r="AC51" s="45">
        <f t="shared" ref="AC51" si="36">SMALL(AG51:AQ51,1)</f>
        <v>0</v>
      </c>
      <c r="AD51" s="45">
        <f t="shared" ref="AD51" si="37">SMALL(AG51:AQ51,2)</f>
        <v>0</v>
      </c>
      <c r="AE51" s="46">
        <f t="shared" ref="AE51" si="38">H51+J51+L51+N51+P51+R51+T51+V51+X51+Z51+AB51-AC51-AD51</f>
        <v>0</v>
      </c>
      <c r="AG51" s="48">
        <f t="shared" ref="AG51" si="39">H51</f>
        <v>0</v>
      </c>
      <c r="AH51" s="48">
        <f t="shared" ref="AH51" si="40">I51</f>
        <v>0</v>
      </c>
      <c r="AI51" s="48">
        <f t="shared" ref="AI51" si="41">J51</f>
        <v>0</v>
      </c>
      <c r="AJ51" s="48">
        <f t="shared" ref="AJ51" si="42">K51</f>
        <v>0</v>
      </c>
      <c r="AK51" s="48">
        <f t="shared" ref="AK51" si="43">L51</f>
        <v>0</v>
      </c>
      <c r="AL51" s="48">
        <f t="shared" ref="AL51" si="44">M51</f>
        <v>0</v>
      </c>
      <c r="AM51" s="48">
        <f t="shared" ref="AM51" si="45">N51</f>
        <v>0</v>
      </c>
      <c r="AN51" s="48">
        <f t="shared" ref="AN51" si="46">O51</f>
        <v>0</v>
      </c>
      <c r="AO51" s="48">
        <f t="shared" ref="AO51" si="47">P51</f>
        <v>0</v>
      </c>
      <c r="AP51" s="48">
        <f t="shared" ref="AP51" si="48">Q51</f>
        <v>0</v>
      </c>
      <c r="AQ51" s="48">
        <f t="shared" ref="AQ51" si="49">R51</f>
        <v>0</v>
      </c>
    </row>
    <row r="52" spans="1:43" x14ac:dyDescent="0.35">
      <c r="O52" s="16"/>
      <c r="AA52" s="16"/>
    </row>
  </sheetData>
  <sortState ref="B9:AE50">
    <sortCondition descending="1" ref="AE9:AE50"/>
  </sortState>
  <mergeCells count="34">
    <mergeCell ref="A4:A6"/>
    <mergeCell ref="I5:J5"/>
    <mergeCell ref="K5:L5"/>
    <mergeCell ref="G5:H5"/>
    <mergeCell ref="U4:V4"/>
    <mergeCell ref="U5:V5"/>
    <mergeCell ref="F4:F6"/>
    <mergeCell ref="Q5:R5"/>
    <mergeCell ref="B2:AE3"/>
    <mergeCell ref="B4:B6"/>
    <mergeCell ref="C4:C6"/>
    <mergeCell ref="D4:D6"/>
    <mergeCell ref="E4:E6"/>
    <mergeCell ref="G4:H4"/>
    <mergeCell ref="S5:T5"/>
    <mergeCell ref="AA5:AB5"/>
    <mergeCell ref="M5:N5"/>
    <mergeCell ref="AD4:AD6"/>
    <mergeCell ref="W5:X5"/>
    <mergeCell ref="Y4:Z4"/>
    <mergeCell ref="Y5:Z5"/>
    <mergeCell ref="W4:X4"/>
    <mergeCell ref="AC4:AC6"/>
    <mergeCell ref="B8:AE8"/>
    <mergeCell ref="AE4:AE6"/>
    <mergeCell ref="O5:P5"/>
    <mergeCell ref="I4:J4"/>
    <mergeCell ref="K4:L4"/>
    <mergeCell ref="M4:N4"/>
    <mergeCell ref="O4:P4"/>
    <mergeCell ref="Q4:R4"/>
    <mergeCell ref="S4:T4"/>
    <mergeCell ref="AA4:AB4"/>
    <mergeCell ref="B7:AE7"/>
  </mergeCells>
  <phoneticPr fontId="8" type="noConversion"/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8" zoomScaleNormal="100" workbookViewId="0">
      <selection activeCell="F34" sqref="F34"/>
    </sheetView>
  </sheetViews>
  <sheetFormatPr baseColWidth="10" defaultRowHeight="15.5" x14ac:dyDescent="0.35"/>
  <cols>
    <col min="1" max="1" width="19" style="1" customWidth="1"/>
    <col min="2" max="2" width="38.453125" style="15" customWidth="1"/>
    <col min="3" max="3" width="13.26953125" style="15" customWidth="1"/>
    <col min="4" max="4" width="28.81640625" style="15" customWidth="1"/>
    <col min="5" max="5" width="11.7265625" style="15" bestFit="1" customWidth="1"/>
    <col min="6" max="6" width="15.7265625" style="19" customWidth="1"/>
    <col min="7" max="8" width="11.453125" style="19"/>
    <col min="9" max="9" width="12" bestFit="1" customWidth="1"/>
  </cols>
  <sheetData>
    <row r="1" spans="1:15" hidden="1" x14ac:dyDescent="0.35"/>
    <row r="2" spans="1:15" hidden="1" x14ac:dyDescent="0.35"/>
    <row r="3" spans="1:15" ht="300" hidden="1" customHeight="1" thickBot="1" x14ac:dyDescent="0.4">
      <c r="A3" s="4" t="s">
        <v>14</v>
      </c>
      <c r="B3" s="12" t="s">
        <v>15</v>
      </c>
      <c r="C3" s="12" t="s">
        <v>16</v>
      </c>
      <c r="D3" s="12" t="s">
        <v>15</v>
      </c>
      <c r="E3" s="12" t="s">
        <v>17</v>
      </c>
      <c r="F3" s="12" t="s">
        <v>18</v>
      </c>
      <c r="G3" s="12" t="s">
        <v>19</v>
      </c>
      <c r="H3" s="12" t="s">
        <v>20</v>
      </c>
    </row>
    <row r="4" spans="1:15" ht="13" thickTop="1" x14ac:dyDescent="0.25">
      <c r="A4" s="66" t="s">
        <v>173</v>
      </c>
      <c r="B4" s="67"/>
      <c r="C4" s="67"/>
      <c r="D4" s="67"/>
      <c r="E4" s="67"/>
      <c r="F4" s="68"/>
      <c r="G4" s="68"/>
      <c r="H4" s="88"/>
    </row>
    <row r="5" spans="1:15" ht="15.75" customHeight="1" x14ac:dyDescent="0.25">
      <c r="A5" s="71"/>
      <c r="B5" s="72"/>
      <c r="C5" s="72"/>
      <c r="D5" s="72"/>
      <c r="E5" s="72"/>
      <c r="F5" s="72"/>
      <c r="G5" s="72"/>
      <c r="H5" s="89"/>
    </row>
    <row r="6" spans="1:15" ht="75.75" customHeight="1" x14ac:dyDescent="0.25">
      <c r="A6" s="90" t="s">
        <v>7</v>
      </c>
      <c r="B6" s="78" t="s">
        <v>6</v>
      </c>
      <c r="C6" s="80" t="s">
        <v>9</v>
      </c>
      <c r="D6" s="78" t="s">
        <v>5</v>
      </c>
      <c r="E6" s="92" t="s">
        <v>10</v>
      </c>
      <c r="F6" s="94" t="s">
        <v>11</v>
      </c>
      <c r="G6" s="96" t="s">
        <v>12</v>
      </c>
      <c r="H6" s="58" t="s">
        <v>13</v>
      </c>
    </row>
    <row r="7" spans="1:15" ht="18.75" customHeight="1" x14ac:dyDescent="0.25">
      <c r="A7" s="91"/>
      <c r="B7" s="79"/>
      <c r="C7" s="79"/>
      <c r="D7" s="79"/>
      <c r="E7" s="93"/>
      <c r="F7" s="94"/>
      <c r="G7" s="96"/>
      <c r="H7" s="58"/>
    </row>
    <row r="8" spans="1:15" ht="30" customHeight="1" x14ac:dyDescent="0.25">
      <c r="A8" s="91"/>
      <c r="B8" s="79"/>
      <c r="C8" s="79"/>
      <c r="D8" s="79"/>
      <c r="E8" s="93"/>
      <c r="F8" s="95"/>
      <c r="G8" s="96"/>
      <c r="H8" s="58"/>
    </row>
    <row r="9" spans="1:15" x14ac:dyDescent="0.25">
      <c r="A9" s="87" t="s">
        <v>116</v>
      </c>
      <c r="B9" s="63"/>
      <c r="C9" s="63"/>
      <c r="D9" s="63"/>
      <c r="E9" s="63"/>
      <c r="F9" s="63"/>
      <c r="G9" s="63"/>
      <c r="H9" s="26"/>
    </row>
    <row r="10" spans="1:15" ht="17.25" customHeight="1" x14ac:dyDescent="0.35">
      <c r="A10" s="27">
        <v>27</v>
      </c>
      <c r="B10" s="28" t="str">
        <f>VLOOKUP(A10,'PILOTOS DORSALES'!$A$2:$E$100,2,TRUE)</f>
        <v>SERGIO SIGÜENZA GONZALEZ</v>
      </c>
      <c r="C10" s="13">
        <f>VLOOKUP(A10,'PILOTOS DORSALES'!$A$2:$E$100,3,TRUE)</f>
        <v>6626</v>
      </c>
      <c r="D10" s="28" t="str">
        <f>VLOOKUP(A10,'PILOTOS DORSALES'!$A$2:$E$100,4,TRUE)</f>
        <v>FPV Madrid</v>
      </c>
      <c r="E10" s="6"/>
      <c r="F10" s="28"/>
      <c r="G10" s="3">
        <v>1</v>
      </c>
      <c r="H10" s="30">
        <v>25</v>
      </c>
      <c r="K10" s="7"/>
      <c r="L10" s="7">
        <v>4</v>
      </c>
      <c r="M10" s="7" t="s">
        <v>44</v>
      </c>
      <c r="N10" s="7" t="s">
        <v>45</v>
      </c>
      <c r="O10" s="7" t="s">
        <v>73</v>
      </c>
    </row>
    <row r="11" spans="1:15" ht="14.25" customHeight="1" x14ac:dyDescent="0.35">
      <c r="A11" s="27">
        <v>5</v>
      </c>
      <c r="B11" s="28" t="str">
        <f>VLOOKUP(A11,'PILOTOS DORSALES'!$A$2:$E$100,2,TRUE)</f>
        <v>CARLOS FERNANDEZ CHAMORRO</v>
      </c>
      <c r="C11" s="13">
        <f>VLOOKUP(A11,'PILOTOS DORSALES'!$A$2:$E$100,3,TRUE)</f>
        <v>6677</v>
      </c>
      <c r="D11" s="28" t="str">
        <f>VLOOKUP(A11,'PILOTOS DORSALES'!$A$2:$E$100,4,TRUE)</f>
        <v>FPV Madrid</v>
      </c>
      <c r="E11" s="6"/>
      <c r="F11" s="28"/>
      <c r="G11" s="3">
        <v>2</v>
      </c>
      <c r="H11" s="30">
        <v>23</v>
      </c>
      <c r="K11" s="7"/>
      <c r="L11" s="7">
        <v>8</v>
      </c>
      <c r="M11" s="7" t="s">
        <v>55</v>
      </c>
      <c r="N11" s="7" t="s">
        <v>57</v>
      </c>
      <c r="O11" s="7" t="s">
        <v>74</v>
      </c>
    </row>
    <row r="12" spans="1:15" ht="14.25" customHeight="1" x14ac:dyDescent="0.35">
      <c r="A12" s="28">
        <v>22</v>
      </c>
      <c r="B12" s="28" t="str">
        <f>VLOOKUP(A12,'PILOTOS DORSALES'!$A$2:$E$100,2,TRUE)</f>
        <v>CARLOS GOMEZ CARRIL</v>
      </c>
      <c r="C12" s="13">
        <f>VLOOKUP(A12,'PILOTOS DORSALES'!$A$2:$E$100,3,TRUE)</f>
        <v>6676</v>
      </c>
      <c r="D12" s="28" t="str">
        <f>VLOOKUP(A12,'PILOTOS DORSALES'!$A$2:$E$100,4,TRUE)</f>
        <v>FPV Madrid</v>
      </c>
      <c r="E12" s="6" t="s">
        <v>182</v>
      </c>
      <c r="F12" s="28"/>
      <c r="G12" s="3">
        <v>3</v>
      </c>
      <c r="H12" s="30">
        <v>21</v>
      </c>
      <c r="K12" s="7"/>
      <c r="L12" s="7">
        <v>7</v>
      </c>
      <c r="M12" s="7" t="s">
        <v>47</v>
      </c>
      <c r="N12" s="7" t="s">
        <v>48</v>
      </c>
      <c r="O12" s="7" t="s">
        <v>75</v>
      </c>
    </row>
    <row r="13" spans="1:15" ht="14.25" customHeight="1" x14ac:dyDescent="0.35">
      <c r="A13" s="18">
        <v>13</v>
      </c>
      <c r="B13" s="28" t="str">
        <f>VLOOKUP(A13,'PILOTOS DORSALES'!$A$2:$E$100,2,TRUE)</f>
        <v>DIEGO BORRAJO RAMOS</v>
      </c>
      <c r="C13" s="13">
        <f>VLOOKUP(A13,'PILOTOS DORSALES'!$A$2:$E$100,3,TRUE)</f>
        <v>5573</v>
      </c>
      <c r="D13" s="28" t="str">
        <f>VLOOKUP(A13,'PILOTOS DORSALES'!$A$2:$E$100,4,TRUE)</f>
        <v>Halcones</v>
      </c>
      <c r="E13" s="6" t="s">
        <v>183</v>
      </c>
      <c r="F13" s="28"/>
      <c r="G13" s="3">
        <v>4</v>
      </c>
      <c r="H13" s="30">
        <v>20</v>
      </c>
      <c r="K13" s="7"/>
      <c r="L13" s="7">
        <v>16</v>
      </c>
      <c r="M13" s="7" t="s">
        <v>58</v>
      </c>
      <c r="N13" s="7" t="s">
        <v>41</v>
      </c>
      <c r="O13" s="7" t="s">
        <v>76</v>
      </c>
    </row>
    <row r="14" spans="1:15" ht="14.25" customHeight="1" x14ac:dyDescent="0.35">
      <c r="A14" s="28">
        <v>16</v>
      </c>
      <c r="B14" s="28" t="str">
        <f>VLOOKUP(A14,'PILOTOS DORSALES'!$A$2:$E$100,2,TRUE)</f>
        <v>JAIME ARAGÓN LÓPEZ</v>
      </c>
      <c r="C14" s="13">
        <f>VLOOKUP(A14,'PILOTOS DORSALES'!$A$2:$E$100,3,TRUE)</f>
        <v>6628</v>
      </c>
      <c r="D14" s="28" t="str">
        <f>VLOOKUP(A14,'PILOTOS DORSALES'!$A$2:$E$100,4,TRUE)</f>
        <v>FPV Madrid</v>
      </c>
      <c r="E14" s="6"/>
      <c r="F14" s="28"/>
      <c r="G14" s="3">
        <v>5</v>
      </c>
      <c r="H14" s="30">
        <v>19</v>
      </c>
      <c r="K14" s="7"/>
      <c r="L14" s="7">
        <v>1</v>
      </c>
      <c r="M14" s="7" t="s">
        <v>29</v>
      </c>
      <c r="N14" s="7" t="s">
        <v>42</v>
      </c>
      <c r="O14" s="7" t="s">
        <v>77</v>
      </c>
    </row>
    <row r="15" spans="1:15" ht="15.4" customHeight="1" x14ac:dyDescent="0.35">
      <c r="A15" s="27">
        <v>20</v>
      </c>
      <c r="B15" s="28" t="str">
        <f>VLOOKUP(A15,'PILOTOS DORSALES'!$A$2:$E$100,2,TRUE)</f>
        <v>ABEL HERRERA CASTELLO</v>
      </c>
      <c r="C15" s="13">
        <f>VLOOKUP(A15,'PILOTOS DORSALES'!$A$2:$E$100,3,TRUE)</f>
        <v>6630</v>
      </c>
      <c r="D15" s="28" t="str">
        <f>VLOOKUP(A15,'PILOTOS DORSALES'!$A$2:$E$100,4,TRUE)</f>
        <v>FPV Madrid</v>
      </c>
      <c r="E15" s="6"/>
      <c r="F15" s="28"/>
      <c r="G15" s="3">
        <v>6</v>
      </c>
      <c r="H15" s="30">
        <v>18</v>
      </c>
      <c r="K15" s="7"/>
      <c r="L15" s="7">
        <v>11</v>
      </c>
      <c r="M15" s="7" t="s">
        <v>46</v>
      </c>
      <c r="N15" s="7" t="s">
        <v>45</v>
      </c>
      <c r="O15" s="7" t="s">
        <v>78</v>
      </c>
    </row>
    <row r="16" spans="1:15" ht="14.25" customHeight="1" x14ac:dyDescent="0.35">
      <c r="A16" s="27">
        <v>26</v>
      </c>
      <c r="B16" s="28" t="str">
        <f>VLOOKUP(A16,'PILOTOS DORSALES'!$A$2:$E$100,2,TRUE)</f>
        <v>HERNAN MEDINA LOPEZ</v>
      </c>
      <c r="C16" s="13">
        <f>VLOOKUP(A16,'PILOTOS DORSALES'!$A$2:$E$100,3,TRUE)</f>
        <v>6704</v>
      </c>
      <c r="D16" s="28" t="str">
        <f>VLOOKUP(A16,'PILOTOS DORSALES'!$A$2:$E$100,4,TRUE)</f>
        <v>FPV Madrid</v>
      </c>
      <c r="E16" s="6"/>
      <c r="F16" s="28"/>
      <c r="G16" s="3">
        <v>7</v>
      </c>
      <c r="H16" s="30">
        <v>17</v>
      </c>
      <c r="K16" s="7"/>
      <c r="L16" s="7">
        <v>5</v>
      </c>
      <c r="M16" s="7" t="s">
        <v>38</v>
      </c>
      <c r="N16" s="7" t="s">
        <v>33</v>
      </c>
      <c r="O16" s="7" t="s">
        <v>79</v>
      </c>
    </row>
    <row r="17" spans="1:15" ht="14.25" customHeight="1" x14ac:dyDescent="0.35">
      <c r="A17" s="27">
        <v>4</v>
      </c>
      <c r="B17" s="28" t="str">
        <f>VLOOKUP(A17,'PILOTOS DORSALES'!$A$2:$E$100,2,TRUE)</f>
        <v>ALBERTO SANTAMARIA BAYO</v>
      </c>
      <c r="C17" s="13">
        <f>VLOOKUP(A17,'PILOTOS DORSALES'!$A$2:$E$100,3,TRUE)</f>
        <v>6706</v>
      </c>
      <c r="D17" s="28" t="str">
        <f>VLOOKUP(A17,'PILOTOS DORSALES'!$A$2:$E$100,4,TRUE)</f>
        <v>FPV Madrid</v>
      </c>
      <c r="E17" s="6"/>
      <c r="F17" s="28"/>
      <c r="G17" s="3">
        <v>8</v>
      </c>
      <c r="H17" s="30">
        <v>16</v>
      </c>
      <c r="K17" s="7"/>
      <c r="L17" s="7">
        <v>18</v>
      </c>
      <c r="M17" s="7" t="s">
        <v>80</v>
      </c>
      <c r="N17" s="7" t="s">
        <v>81</v>
      </c>
      <c r="O17" s="7" t="s">
        <v>82</v>
      </c>
    </row>
    <row r="18" spans="1:15" ht="14.25" customHeight="1" x14ac:dyDescent="0.35">
      <c r="A18" s="27">
        <v>30</v>
      </c>
      <c r="B18" s="28" t="str">
        <f>VLOOKUP(A18,'PILOTOS DORSALES'!$A$2:$E$100,2,TRUE)</f>
        <v>MANUEL RODRIGUEZ CAÑAS</v>
      </c>
      <c r="C18" s="13">
        <f>VLOOKUP(A18,'PILOTOS DORSALES'!$A$2:$E$100,3,TRUE)</f>
        <v>6741</v>
      </c>
      <c r="D18" s="28" t="str">
        <f>VLOOKUP(A18,'PILOTOS DORSALES'!$A$2:$E$100,4,TRUE)</f>
        <v>FPV Madrid</v>
      </c>
      <c r="E18" s="6"/>
      <c r="F18" s="28"/>
      <c r="G18" s="3">
        <v>9</v>
      </c>
      <c r="H18" s="30">
        <v>15</v>
      </c>
      <c r="K18" s="7"/>
      <c r="L18" s="7">
        <v>14</v>
      </c>
      <c r="M18" s="7" t="s">
        <v>59</v>
      </c>
      <c r="N18" s="7" t="s">
        <v>60</v>
      </c>
      <c r="O18" s="7" t="s">
        <v>83</v>
      </c>
    </row>
    <row r="19" spans="1:15" ht="14.25" customHeight="1" x14ac:dyDescent="0.35">
      <c r="A19" s="27">
        <v>12</v>
      </c>
      <c r="B19" s="28" t="str">
        <f>VLOOKUP(A19,'PILOTOS DORSALES'!$A$2:$E$100,2,TRUE)</f>
        <v>ION TORMO ZWIEB</v>
      </c>
      <c r="C19" s="13">
        <f>VLOOKUP(A19,'PILOTOS DORSALES'!$A$2:$E$100,3,TRUE)</f>
        <v>6627</v>
      </c>
      <c r="D19" s="28" t="str">
        <f>VLOOKUP(A19,'PILOTOS DORSALES'!$A$2:$E$100,4,TRUE)</f>
        <v>FPV Madrid</v>
      </c>
      <c r="E19" s="6"/>
      <c r="F19" s="28"/>
      <c r="G19" s="3">
        <v>10</v>
      </c>
      <c r="H19" s="30">
        <v>14</v>
      </c>
      <c r="K19" s="7"/>
      <c r="L19" s="7">
        <v>9</v>
      </c>
      <c r="M19" s="7" t="s">
        <v>39</v>
      </c>
      <c r="N19" s="7" t="s">
        <v>36</v>
      </c>
      <c r="O19" s="7" t="s">
        <v>84</v>
      </c>
    </row>
    <row r="20" spans="1:15" ht="14.25" customHeight="1" x14ac:dyDescent="0.35">
      <c r="A20" s="27">
        <v>1</v>
      </c>
      <c r="B20" s="28" t="str">
        <f>VLOOKUP(A20,'PILOTOS DORSALES'!$A$2:$E$100,2,TRUE)</f>
        <v>RAÚL FERNANDEZ DE ORO</v>
      </c>
      <c r="C20" s="13">
        <f>VLOOKUP(A20,'PILOTOS DORSALES'!$A$2:$E$100,3,TRUE)</f>
        <v>6779</v>
      </c>
      <c r="D20" s="28" t="str">
        <f>VLOOKUP(A20,'PILOTOS DORSALES'!$A$2:$E$100,4,TRUE)</f>
        <v>FPV Madrid</v>
      </c>
      <c r="E20" s="6" t="s">
        <v>185</v>
      </c>
      <c r="F20" s="28"/>
      <c r="G20" s="3">
        <v>11</v>
      </c>
      <c r="H20" s="30">
        <v>13</v>
      </c>
      <c r="K20" s="7"/>
      <c r="L20" s="7">
        <v>12</v>
      </c>
      <c r="M20" s="7" t="s">
        <v>85</v>
      </c>
      <c r="N20" s="7" t="s">
        <v>50</v>
      </c>
      <c r="O20" s="7" t="s">
        <v>86</v>
      </c>
    </row>
    <row r="21" spans="1:15" ht="13.5" customHeight="1" x14ac:dyDescent="0.35">
      <c r="A21" s="27">
        <v>9</v>
      </c>
      <c r="B21" s="28" t="str">
        <f>VLOOKUP(A21,'PILOTOS DORSALES'!$A$2:$E$100,2,TRUE)</f>
        <v>JORGE GALINDO FERNANDEZ</v>
      </c>
      <c r="C21" s="13">
        <f>VLOOKUP(A21,'PILOTOS DORSALES'!$A$2:$E$100,3,TRUE)</f>
        <v>6632</v>
      </c>
      <c r="D21" s="28" t="str">
        <f>VLOOKUP(A21,'PILOTOS DORSALES'!$A$2:$E$100,4,TRUE)</f>
        <v>FPV Madrid</v>
      </c>
      <c r="E21" s="6" t="s">
        <v>186</v>
      </c>
      <c r="F21" s="28"/>
      <c r="G21" s="3">
        <v>12</v>
      </c>
      <c r="H21" s="30">
        <v>12</v>
      </c>
      <c r="K21" s="7"/>
      <c r="L21" s="7">
        <v>20</v>
      </c>
      <c r="M21" s="7" t="s">
        <v>56</v>
      </c>
      <c r="N21" s="7" t="s">
        <v>35</v>
      </c>
      <c r="O21" s="7" t="s">
        <v>87</v>
      </c>
    </row>
    <row r="22" spans="1:15" ht="14.25" customHeight="1" x14ac:dyDescent="0.35">
      <c r="A22" s="27">
        <v>18</v>
      </c>
      <c r="B22" s="28" t="str">
        <f>VLOOKUP(A22,'PILOTOS DORSALES'!$A$2:$E$100,2,TRUE)</f>
        <v>RAFAEL SAIZ FERNANDEZ</v>
      </c>
      <c r="C22" s="13">
        <f>VLOOKUP(A22,'PILOTOS DORSALES'!$A$2:$E$100,3,TRUE)</f>
        <v>6633</v>
      </c>
      <c r="D22" s="28" t="str">
        <f>VLOOKUP(A22,'PILOTOS DORSALES'!$A$2:$E$100,4,TRUE)</f>
        <v>FPV Madrid</v>
      </c>
      <c r="E22" s="6" t="s">
        <v>184</v>
      </c>
      <c r="F22" s="28"/>
      <c r="G22" s="3">
        <v>13</v>
      </c>
      <c r="H22" s="30">
        <v>11</v>
      </c>
      <c r="K22" s="7"/>
      <c r="L22" s="7">
        <v>19</v>
      </c>
      <c r="M22" s="7" t="s">
        <v>49</v>
      </c>
      <c r="N22" s="7" t="s">
        <v>45</v>
      </c>
      <c r="O22" s="7" t="s">
        <v>88</v>
      </c>
    </row>
    <row r="23" spans="1:15" ht="12.75" customHeight="1" x14ac:dyDescent="0.35">
      <c r="A23" s="27">
        <v>19</v>
      </c>
      <c r="B23" s="28" t="str">
        <f>VLOOKUP(A23,'PILOTOS DORSALES'!$A$2:$E$100,2,TRUE)</f>
        <v>PABLO MARTÍN-CHICO ESPEJEL</v>
      </c>
      <c r="C23" s="13">
        <f>VLOOKUP(A23,'PILOTOS DORSALES'!$A$2:$E$100,3,TRUE)</f>
        <v>6781</v>
      </c>
      <c r="D23" s="28" t="str">
        <f>VLOOKUP(A23,'PILOTOS DORSALES'!$A$2:$E$100,4,TRUE)</f>
        <v>FPV Madrid</v>
      </c>
      <c r="E23" s="6" t="s">
        <v>187</v>
      </c>
      <c r="F23" s="28"/>
      <c r="G23" s="3">
        <v>14</v>
      </c>
      <c r="H23" s="30">
        <v>10</v>
      </c>
      <c r="K23" s="7"/>
      <c r="L23" s="7">
        <v>6</v>
      </c>
      <c r="M23" s="7" t="s">
        <v>30</v>
      </c>
      <c r="N23" s="7" t="s">
        <v>34</v>
      </c>
      <c r="O23" s="7" t="s">
        <v>89</v>
      </c>
    </row>
    <row r="24" spans="1:15" ht="14.25" customHeight="1" x14ac:dyDescent="0.35">
      <c r="A24" s="27">
        <v>6</v>
      </c>
      <c r="B24" s="28" t="str">
        <f>VLOOKUP(A24,'PILOTOS DORSALES'!$A$2:$E$100,2,TRUE)</f>
        <v>ALFONSO BARQUERO GORDILLO</v>
      </c>
      <c r="C24" s="13">
        <f>VLOOKUP(A24,'PILOTOS DORSALES'!$A$2:$E$100,3,TRUE)</f>
        <v>7100</v>
      </c>
      <c r="D24" s="28" t="str">
        <f>VLOOKUP(A24,'PILOTOS DORSALES'!$A$2:$E$100,4,TRUE)</f>
        <v>FPV Madrid</v>
      </c>
      <c r="E24" s="6"/>
      <c r="F24" s="28"/>
      <c r="G24" s="31">
        <v>15</v>
      </c>
      <c r="H24" s="32">
        <v>9</v>
      </c>
      <c r="K24" s="7"/>
      <c r="L24" s="7">
        <v>13</v>
      </c>
      <c r="M24" s="7" t="s">
        <v>53</v>
      </c>
      <c r="N24" s="7" t="s">
        <v>32</v>
      </c>
      <c r="O24" s="7" t="s">
        <v>90</v>
      </c>
    </row>
    <row r="25" spans="1:15" ht="15.75" customHeight="1" x14ac:dyDescent="0.35">
      <c r="A25" s="27">
        <v>33</v>
      </c>
      <c r="B25" s="28" t="str">
        <f>VLOOKUP(A25,'PILOTOS DORSALES'!$A$2:$E$100,2,TRUE)</f>
        <v>IGNACIO FECED ÁLVAREZ</v>
      </c>
      <c r="C25" s="13">
        <f>VLOOKUP(A25,'PILOTOS DORSALES'!$A$2:$E$100,3,TRUE)</f>
        <v>6702</v>
      </c>
      <c r="D25" s="28" t="str">
        <f>VLOOKUP(A25,'PILOTOS DORSALES'!$A$2:$E$100,4,TRUE)</f>
        <v>FPV Madrid</v>
      </c>
      <c r="E25" s="6"/>
      <c r="F25" s="28"/>
      <c r="G25" s="31">
        <v>16</v>
      </c>
      <c r="H25" s="32">
        <v>8</v>
      </c>
      <c r="K25" s="7"/>
      <c r="L25" s="7">
        <v>15</v>
      </c>
      <c r="M25" s="7" t="s">
        <v>91</v>
      </c>
      <c r="N25" s="7" t="s">
        <v>52</v>
      </c>
      <c r="O25" s="7" t="s">
        <v>92</v>
      </c>
    </row>
    <row r="26" spans="1:15" ht="13.5" customHeight="1" x14ac:dyDescent="0.35">
      <c r="A26" s="27">
        <v>23</v>
      </c>
      <c r="B26" s="28" t="str">
        <f>VLOOKUP(A26,'PILOTOS DORSALES'!$A$2:$E$100,2,TRUE)</f>
        <v>ÁLVARO RODRÍGUEZ VILLALBA</v>
      </c>
      <c r="C26" s="13">
        <f>VLOOKUP(A26,'PILOTOS DORSALES'!$A$2:$E$100,3,TRUE)</f>
        <v>6671</v>
      </c>
      <c r="D26" s="28" t="str">
        <f>VLOOKUP(A26,'PILOTOS DORSALES'!$A$2:$E$100,4,TRUE)</f>
        <v>FPV Madrid</v>
      </c>
      <c r="E26" s="6"/>
      <c r="F26" s="28"/>
      <c r="G26" s="31">
        <v>17</v>
      </c>
      <c r="H26" s="32">
        <v>7</v>
      </c>
      <c r="K26" s="7"/>
      <c r="L26" s="7">
        <v>10</v>
      </c>
      <c r="M26" s="7" t="s">
        <v>40</v>
      </c>
      <c r="N26" s="7" t="s">
        <v>43</v>
      </c>
      <c r="O26" s="7" t="s">
        <v>93</v>
      </c>
    </row>
    <row r="27" spans="1:15" ht="15.75" customHeight="1" x14ac:dyDescent="0.35">
      <c r="A27" s="27">
        <v>10</v>
      </c>
      <c r="B27" s="28" t="str">
        <f>VLOOKUP(A27,'PILOTOS DORSALES'!$A$2:$E$100,2,TRUE)</f>
        <v>GREGORIO JULIANA QUIRÓS</v>
      </c>
      <c r="C27" s="13">
        <f>VLOOKUP(A27,'PILOTOS DORSALES'!$A$2:$E$100,3,TRUE)</f>
        <v>6566</v>
      </c>
      <c r="D27" s="28" t="str">
        <f>VLOOKUP(A27,'PILOTOS DORSALES'!$A$2:$E$100,4,TRUE)</f>
        <v>FPV Madrid</v>
      </c>
      <c r="E27" s="6" t="s">
        <v>188</v>
      </c>
      <c r="F27" s="28"/>
      <c r="G27" s="31">
        <v>18</v>
      </c>
      <c r="H27" s="32">
        <v>6</v>
      </c>
      <c r="K27" s="7"/>
      <c r="L27" s="7">
        <v>17</v>
      </c>
      <c r="M27" s="7" t="s">
        <v>51</v>
      </c>
      <c r="N27" s="7" t="s">
        <v>52</v>
      </c>
      <c r="O27" s="7" t="s">
        <v>94</v>
      </c>
    </row>
    <row r="28" spans="1:15" ht="15" customHeight="1" x14ac:dyDescent="0.35">
      <c r="A28" s="27">
        <v>21</v>
      </c>
      <c r="B28" s="28" t="str">
        <f>VLOOKUP(A28,'PILOTOS DORSALES'!$A$2:$E$100,2,TRUE)</f>
        <v>ANTONIO NAVARRO MADRID</v>
      </c>
      <c r="C28" s="13">
        <f>VLOOKUP(A28,'PILOTOS DORSALES'!$A$2:$E$100,3,TRUE)</f>
        <v>6670</v>
      </c>
      <c r="D28" s="28" t="str">
        <f>VLOOKUP(A28,'PILOTOS DORSALES'!$A$2:$E$100,4,TRUE)</f>
        <v>FPV Madrid</v>
      </c>
      <c r="E28" s="6" t="s">
        <v>189</v>
      </c>
      <c r="F28" s="28"/>
      <c r="G28" s="31">
        <v>19</v>
      </c>
      <c r="H28" s="32">
        <v>5</v>
      </c>
      <c r="K28" s="7"/>
      <c r="L28" s="7">
        <v>3</v>
      </c>
      <c r="M28" s="7" t="s">
        <v>31</v>
      </c>
      <c r="N28" s="7" t="s">
        <v>36</v>
      </c>
      <c r="O28" s="7" t="s">
        <v>95</v>
      </c>
    </row>
    <row r="29" spans="1:15" ht="13.5" customHeight="1" x14ac:dyDescent="0.35">
      <c r="A29" s="27">
        <v>17</v>
      </c>
      <c r="B29" s="28" t="str">
        <f>VLOOKUP(A29,'PILOTOS DORSALES'!$A$2:$E$100,2,TRUE)</f>
        <v>JAVIER MARÍN CARCEDO</v>
      </c>
      <c r="C29" s="13">
        <f>VLOOKUP(A29,'PILOTOS DORSALES'!$A$2:$E$100,3,TRUE)</f>
        <v>6629</v>
      </c>
      <c r="D29" s="28" t="str">
        <f>VLOOKUP(A29,'PILOTOS DORSALES'!$A$2:$E$100,4,TRUE)</f>
        <v>FPV Madrid</v>
      </c>
      <c r="E29" s="6" t="s">
        <v>190</v>
      </c>
      <c r="F29" s="28"/>
      <c r="G29" s="31">
        <v>20</v>
      </c>
      <c r="H29" s="32">
        <v>4</v>
      </c>
      <c r="K29" s="7"/>
      <c r="L29" s="7">
        <v>2</v>
      </c>
      <c r="M29" s="7" t="s">
        <v>54</v>
      </c>
      <c r="N29" s="7" t="s">
        <v>96</v>
      </c>
      <c r="O29" s="7" t="s">
        <v>97</v>
      </c>
    </row>
    <row r="30" spans="1:15" x14ac:dyDescent="0.35">
      <c r="A30" s="27">
        <v>24</v>
      </c>
      <c r="B30" s="28" t="str">
        <f>VLOOKUP(A30,'PILOTOS DORSALES'!$A$2:$E$100,2,TRUE)</f>
        <v>MANUEL GARCÍA BELLIDO</v>
      </c>
      <c r="C30" s="13">
        <f>VLOOKUP(A30,'PILOTOS DORSALES'!$A$2:$E$100,3,TRUE)</f>
        <v>6795</v>
      </c>
      <c r="D30" s="28" t="str">
        <f>VLOOKUP(A30,'PILOTOS DORSALES'!$A$2:$E$100,4,TRUE)</f>
        <v>FPV Madrid</v>
      </c>
      <c r="E30" s="6"/>
      <c r="G30" s="31">
        <v>21</v>
      </c>
      <c r="H30" s="32">
        <v>3</v>
      </c>
    </row>
    <row r="31" spans="1:15" x14ac:dyDescent="0.35">
      <c r="A31" s="27">
        <v>28</v>
      </c>
      <c r="B31" s="28" t="str">
        <f>VLOOKUP(A31,'PILOTOS DORSALES'!$A$2:$E$100,2,TRUE)</f>
        <v>DANIEL FERNANDEZ CETINA</v>
      </c>
      <c r="C31" s="13">
        <f>VLOOKUP(A31,'PILOTOS DORSALES'!$A$2:$E$100,3,TRUE)</f>
        <v>6958</v>
      </c>
      <c r="D31" s="28" t="str">
        <f>VLOOKUP(A31,'PILOTOS DORSALES'!$A$2:$E$100,4,TRUE)</f>
        <v>FPV Madrid</v>
      </c>
      <c r="E31" s="6" t="s">
        <v>191</v>
      </c>
      <c r="G31" s="31">
        <v>22</v>
      </c>
      <c r="H31" s="32">
        <v>2</v>
      </c>
    </row>
    <row r="32" spans="1:15" x14ac:dyDescent="0.35">
      <c r="A32" s="27">
        <v>2</v>
      </c>
      <c r="B32" s="28" t="str">
        <f>VLOOKUP(A32,'PILOTOS DORSALES'!$A$2:$E$100,2,TRUE)</f>
        <v>MARCOS JIMENEZ NUÑEZ</v>
      </c>
      <c r="C32" s="13">
        <f>VLOOKUP(A32,'PILOTOS DORSALES'!$A$2:$E$100,3,TRUE)</f>
        <v>6674</v>
      </c>
      <c r="D32" s="28" t="str">
        <f>VLOOKUP(A32,'PILOTOS DORSALES'!$A$2:$E$100,4,TRUE)</f>
        <v>FPV Madrid</v>
      </c>
      <c r="E32" s="6"/>
      <c r="G32" s="31">
        <v>23</v>
      </c>
      <c r="H32" s="32">
        <v>1</v>
      </c>
    </row>
    <row r="33" spans="1:9" x14ac:dyDescent="0.35">
      <c r="A33" s="27">
        <v>7</v>
      </c>
      <c r="B33" s="28" t="str">
        <f>VLOOKUP(A33,'PILOTOS DORSALES'!$A$2:$E$100,2,TRUE)</f>
        <v>JOSUÉ DE LA FUENTE AGUILAR</v>
      </c>
      <c r="C33" s="13">
        <f>VLOOKUP(A33,'PILOTOS DORSALES'!$A$2:$E$100,3,TRUE)</f>
        <v>6663</v>
      </c>
      <c r="D33" s="28" t="str">
        <f>VLOOKUP(A33,'PILOTOS DORSALES'!$A$2:$E$100,4,TRUE)</f>
        <v>FPV Madrid</v>
      </c>
      <c r="E33" s="6" t="s">
        <v>192</v>
      </c>
      <c r="G33" s="31">
        <v>24</v>
      </c>
      <c r="H33" s="32">
        <v>1</v>
      </c>
    </row>
    <row r="34" spans="1:9" x14ac:dyDescent="0.35">
      <c r="A34" s="27">
        <v>15</v>
      </c>
      <c r="B34" s="28" t="str">
        <f>VLOOKUP(A34,'PILOTOS DORSALES'!$A$2:$E$100,2,TRUE)</f>
        <v>ADRIAN AGUADO MEDRANO</v>
      </c>
      <c r="C34" s="13">
        <f>VLOOKUP(A34,'PILOTOS DORSALES'!$A$2:$E$100,3,TRUE)</f>
        <v>7063</v>
      </c>
      <c r="D34" s="28" t="str">
        <f>VLOOKUP(A34,'PILOTOS DORSALES'!$A$2:$E$100,4,TRUE)</f>
        <v>FPV Madrid</v>
      </c>
      <c r="E34" s="6" t="s">
        <v>193</v>
      </c>
      <c r="G34" s="31">
        <v>25</v>
      </c>
      <c r="H34" s="32">
        <v>1</v>
      </c>
    </row>
    <row r="35" spans="1:9" x14ac:dyDescent="0.35">
      <c r="A35" s="27">
        <v>11</v>
      </c>
      <c r="B35" s="28" t="str">
        <f>VLOOKUP(A35,'PILOTOS DORSALES'!$A$2:$E$100,2,TRUE)</f>
        <v>ANGEL PÉREZ PARELLADA</v>
      </c>
      <c r="C35" s="13">
        <f>VLOOKUP(A35,'PILOTOS DORSALES'!$A$2:$E$100,3,TRUE)</f>
        <v>6567</v>
      </c>
      <c r="D35" s="28" t="str">
        <f>VLOOKUP(A35,'PILOTOS DORSALES'!$A$2:$E$100,4,TRUE)</f>
        <v>FPV Madrid</v>
      </c>
      <c r="E35" s="6"/>
      <c r="G35" s="31">
        <v>26</v>
      </c>
      <c r="H35" s="32">
        <v>1</v>
      </c>
    </row>
    <row r="36" spans="1:9" x14ac:dyDescent="0.35">
      <c r="A36" s="27">
        <v>14</v>
      </c>
      <c r="B36" s="28" t="str">
        <f>VLOOKUP(A36,'PILOTOS DORSALES'!$A$2:$E$100,2,TRUE)</f>
        <v>EDUARD JOAN PERALES</v>
      </c>
      <c r="C36" s="13">
        <f>VLOOKUP(A36,'PILOTOS DORSALES'!$A$2:$E$100,3,TRUE)</f>
        <v>3681</v>
      </c>
      <c r="D36" s="28" t="str">
        <f>VLOOKUP(A36,'PILOTOS DORSALES'!$A$2:$E$100,4,TRUE)</f>
        <v>FPV Madrid</v>
      </c>
      <c r="E36" s="6" t="s">
        <v>194</v>
      </c>
      <c r="G36" s="31">
        <v>27</v>
      </c>
      <c r="H36" s="32">
        <v>1</v>
      </c>
    </row>
    <row r="37" spans="1:9" x14ac:dyDescent="0.35">
      <c r="A37" s="27">
        <v>8</v>
      </c>
      <c r="B37" s="28" t="str">
        <f>VLOOKUP(A37,'PILOTOS DORSALES'!$A$2:$E$100,2,TRUE)</f>
        <v>RAÚL PÉREZ LUCAS</v>
      </c>
      <c r="C37" s="13">
        <f>VLOOKUP(A37,'PILOTOS DORSALES'!$A$2:$E$100,3,TRUE)</f>
        <v>6563</v>
      </c>
      <c r="D37" s="28" t="str">
        <f>VLOOKUP(A37,'PILOTOS DORSALES'!$A$2:$E$100,4,TRUE)</f>
        <v>FPV Madrid</v>
      </c>
      <c r="E37" s="6"/>
      <c r="G37" s="31">
        <v>28</v>
      </c>
      <c r="H37" s="32">
        <v>1</v>
      </c>
    </row>
    <row r="38" spans="1:9" x14ac:dyDescent="0.35">
      <c r="A38" s="27">
        <v>25</v>
      </c>
      <c r="B38" s="28" t="str">
        <f>VLOOKUP(A38,'PILOTOS DORSALES'!$A$2:$E$100,2,TRUE)</f>
        <v>JESÚS MARTÍN</v>
      </c>
      <c r="C38" s="13">
        <f>VLOOKUP(A38,'PILOTOS DORSALES'!$A$2:$E$100,3,TRUE)</f>
        <v>3482</v>
      </c>
      <c r="D38" s="28" t="str">
        <f>VLOOKUP(A38,'PILOTOS DORSALES'!$A$2:$E$100,4,TRUE)</f>
        <v>Juan de la Cierva</v>
      </c>
      <c r="E38" s="6"/>
      <c r="G38" s="31">
        <v>29</v>
      </c>
      <c r="H38" s="32">
        <v>1</v>
      </c>
    </row>
    <row r="39" spans="1:9" x14ac:dyDescent="0.35">
      <c r="A39" s="27">
        <v>3</v>
      </c>
      <c r="B39" s="28" t="str">
        <f>VLOOKUP(A39,'PILOTOS DORSALES'!$A$2:$E$100,2,TRUE)</f>
        <v>SIRMA IGLESIAS IVANOVA</v>
      </c>
      <c r="C39" s="13">
        <f>VLOOKUP(A39,'PILOTOS DORSALES'!$A$2:$E$100,3,TRUE)</f>
        <v>6675</v>
      </c>
      <c r="D39" s="28" t="str">
        <f>VLOOKUP(A39,'PILOTOS DORSALES'!$A$2:$E$100,4,TRUE)</f>
        <v>FPV Madrid</v>
      </c>
      <c r="E39" s="6"/>
      <c r="G39" s="31">
        <v>30</v>
      </c>
      <c r="H39" s="32">
        <v>1</v>
      </c>
    </row>
    <row r="40" spans="1:9" x14ac:dyDescent="0.35">
      <c r="A40" s="18">
        <v>29</v>
      </c>
      <c r="B40" s="28" t="str">
        <f>VLOOKUP(A40,'PILOTOS DORSALES'!$A$2:$E$100,2,TRUE)</f>
        <v>JAVIER MUÑOZ SAIFE</v>
      </c>
      <c r="C40" s="13">
        <f>VLOOKUP(A40,'PILOTOS DORSALES'!$A$2:$E$100,3,TRUE)</f>
        <v>2311</v>
      </c>
      <c r="D40" s="28" t="str">
        <f>VLOOKUP(A40,'PILOTOS DORSALES'!$A$2:$E$100,4,TRUE)</f>
        <v>Ícaro</v>
      </c>
      <c r="E40" s="10"/>
      <c r="G40" s="31">
        <v>31</v>
      </c>
      <c r="H40" s="32">
        <v>1</v>
      </c>
    </row>
    <row r="41" spans="1:9" x14ac:dyDescent="0.35">
      <c r="A41" s="18">
        <v>34</v>
      </c>
      <c r="B41" s="28" t="str">
        <f>VLOOKUP(A41,'PILOTOS DORSALES'!$A$2:$E$100,2,TRUE)</f>
        <v>JESUS GARCÍA BAQUERO</v>
      </c>
      <c r="C41" s="13">
        <f>VLOOKUP(A41,'PILOTOS DORSALES'!$A$2:$E$100,3,TRUE)</f>
        <v>6705</v>
      </c>
      <c r="D41" s="28" t="str">
        <f>VLOOKUP(A41,'PILOTOS DORSALES'!$A$2:$E$100,4,TRUE)</f>
        <v>FPV Madrid</v>
      </c>
      <c r="E41" s="10"/>
      <c r="G41" s="31">
        <v>32</v>
      </c>
      <c r="H41" s="32">
        <v>1</v>
      </c>
      <c r="I41" s="8"/>
    </row>
    <row r="42" spans="1:9" x14ac:dyDescent="0.35">
      <c r="A42" s="18"/>
      <c r="E42" s="11"/>
      <c r="F42" s="33"/>
      <c r="G42" s="34"/>
      <c r="H42" s="34"/>
      <c r="I42" s="8"/>
    </row>
    <row r="43" spans="1:9" x14ac:dyDescent="0.35">
      <c r="A43" s="18"/>
      <c r="E43" s="11"/>
      <c r="F43" s="33"/>
      <c r="G43" s="34"/>
      <c r="H43" s="34"/>
      <c r="I43" s="8"/>
    </row>
    <row r="44" spans="1:9" x14ac:dyDescent="0.35">
      <c r="A44" s="18"/>
      <c r="B44" s="28"/>
      <c r="C44" s="13"/>
      <c r="D44" s="28"/>
      <c r="E44" s="11"/>
      <c r="F44" s="33"/>
      <c r="G44" s="34"/>
      <c r="H44" s="34"/>
      <c r="I44" s="8"/>
    </row>
    <row r="45" spans="1:9" x14ac:dyDescent="0.35">
      <c r="D45" s="35"/>
      <c r="E45" s="35"/>
      <c r="F45" s="33"/>
      <c r="G45" s="33"/>
      <c r="H45" s="33"/>
      <c r="I45" s="8"/>
    </row>
  </sheetData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honeticPr fontId="8" type="noConversion"/>
  <pageMargins left="0.75" right="0.75" top="1" bottom="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H29" sqref="H29"/>
    </sheetView>
  </sheetViews>
  <sheetFormatPr baseColWidth="10" defaultRowHeight="12.5" x14ac:dyDescent="0.25"/>
  <cols>
    <col min="1" max="1" width="3" style="19" bestFit="1" customWidth="1"/>
    <col min="2" max="2" width="26.1796875" style="25" bestFit="1" customWidth="1"/>
    <col min="3" max="3" width="14" style="19" bestFit="1" customWidth="1"/>
    <col min="4" max="4" width="20.453125" style="19" bestFit="1" customWidth="1"/>
    <col min="5" max="5" width="12.54296875" bestFit="1" customWidth="1"/>
    <col min="6" max="6" width="10.26953125" style="19" bestFit="1" customWidth="1"/>
  </cols>
  <sheetData>
    <row r="1" spans="1:6" x14ac:dyDescent="0.25">
      <c r="F1" s="19" t="s">
        <v>180</v>
      </c>
    </row>
    <row r="2" spans="1:6" ht="13" x14ac:dyDescent="0.3">
      <c r="A2" s="27">
        <v>1</v>
      </c>
      <c r="B2" s="20" t="s">
        <v>112</v>
      </c>
      <c r="C2" s="19">
        <v>6779</v>
      </c>
      <c r="D2" s="19" t="s">
        <v>117</v>
      </c>
      <c r="E2" t="s">
        <v>125</v>
      </c>
      <c r="F2" s="19" t="s">
        <v>181</v>
      </c>
    </row>
    <row r="3" spans="1:6" ht="13" x14ac:dyDescent="0.3">
      <c r="A3" s="27">
        <v>2</v>
      </c>
      <c r="B3" s="20" t="s">
        <v>113</v>
      </c>
      <c r="C3" s="19">
        <v>6674</v>
      </c>
      <c r="D3" s="19" t="s">
        <v>117</v>
      </c>
      <c r="E3" t="s">
        <v>127</v>
      </c>
      <c r="F3" s="19" t="s">
        <v>181</v>
      </c>
    </row>
    <row r="4" spans="1:6" ht="13" x14ac:dyDescent="0.3">
      <c r="A4" s="28">
        <v>3</v>
      </c>
      <c r="B4" s="20" t="s">
        <v>120</v>
      </c>
      <c r="C4" s="19">
        <v>6675</v>
      </c>
      <c r="D4" s="19" t="s">
        <v>117</v>
      </c>
      <c r="E4" t="s">
        <v>126</v>
      </c>
      <c r="F4" s="19" t="s">
        <v>181</v>
      </c>
    </row>
    <row r="5" spans="1:6" ht="13" x14ac:dyDescent="0.3">
      <c r="A5" s="18">
        <v>4</v>
      </c>
      <c r="B5" s="23" t="s">
        <v>129</v>
      </c>
      <c r="C5" s="19">
        <v>6706</v>
      </c>
      <c r="D5" s="19" t="s">
        <v>117</v>
      </c>
      <c r="E5" t="s">
        <v>128</v>
      </c>
      <c r="F5" s="19" t="s">
        <v>181</v>
      </c>
    </row>
    <row r="6" spans="1:6" ht="13" x14ac:dyDescent="0.3">
      <c r="A6" s="28">
        <v>5</v>
      </c>
      <c r="B6" s="21" t="s">
        <v>106</v>
      </c>
      <c r="C6" s="19">
        <v>6677</v>
      </c>
      <c r="D6" s="19" t="s">
        <v>117</v>
      </c>
      <c r="E6" t="s">
        <v>130</v>
      </c>
      <c r="F6" s="19" t="s">
        <v>181</v>
      </c>
    </row>
    <row r="7" spans="1:6" ht="13" x14ac:dyDescent="0.3">
      <c r="A7" s="18">
        <v>6</v>
      </c>
      <c r="B7" s="23" t="s">
        <v>132</v>
      </c>
      <c r="C7" s="19">
        <v>7100</v>
      </c>
      <c r="D7" s="19" t="s">
        <v>117</v>
      </c>
      <c r="E7" t="s">
        <v>131</v>
      </c>
      <c r="F7" s="19" t="s">
        <v>181</v>
      </c>
    </row>
    <row r="8" spans="1:6" ht="13" x14ac:dyDescent="0.3">
      <c r="A8" s="28">
        <v>7</v>
      </c>
      <c r="B8" s="21" t="s">
        <v>108</v>
      </c>
      <c r="C8" s="19">
        <v>6663</v>
      </c>
      <c r="D8" s="19" t="s">
        <v>117</v>
      </c>
      <c r="E8" t="s">
        <v>133</v>
      </c>
      <c r="F8" s="19" t="s">
        <v>181</v>
      </c>
    </row>
    <row r="9" spans="1:6" ht="13" x14ac:dyDescent="0.3">
      <c r="A9" s="28">
        <v>8</v>
      </c>
      <c r="B9" s="21" t="s">
        <v>110</v>
      </c>
      <c r="C9" s="19">
        <v>6563</v>
      </c>
      <c r="D9" s="19" t="s">
        <v>117</v>
      </c>
      <c r="E9" t="s">
        <v>134</v>
      </c>
      <c r="F9" s="19" t="s">
        <v>181</v>
      </c>
    </row>
    <row r="10" spans="1:6" ht="13" x14ac:dyDescent="0.3">
      <c r="A10" s="28">
        <v>9</v>
      </c>
      <c r="B10" s="21" t="s">
        <v>107</v>
      </c>
      <c r="C10" s="19">
        <v>6632</v>
      </c>
      <c r="D10" s="19" t="s">
        <v>117</v>
      </c>
      <c r="E10" t="s">
        <v>137</v>
      </c>
      <c r="F10" s="19" t="s">
        <v>181</v>
      </c>
    </row>
    <row r="11" spans="1:6" ht="13" x14ac:dyDescent="0.3">
      <c r="A11" s="28">
        <v>10</v>
      </c>
      <c r="B11" s="21" t="s">
        <v>102</v>
      </c>
      <c r="C11" s="19">
        <v>6566</v>
      </c>
      <c r="D11" s="19" t="s">
        <v>117</v>
      </c>
      <c r="E11" t="s">
        <v>176</v>
      </c>
      <c r="F11" s="19" t="s">
        <v>181</v>
      </c>
    </row>
    <row r="12" spans="1:6" ht="13" x14ac:dyDescent="0.3">
      <c r="A12" s="28">
        <v>11</v>
      </c>
      <c r="B12" s="21" t="s">
        <v>100</v>
      </c>
      <c r="C12" s="19">
        <v>6567</v>
      </c>
      <c r="D12" s="19" t="s">
        <v>117</v>
      </c>
      <c r="E12" t="s">
        <v>135</v>
      </c>
      <c r="F12" s="19" t="s">
        <v>181</v>
      </c>
    </row>
    <row r="13" spans="1:6" ht="13" x14ac:dyDescent="0.3">
      <c r="A13" s="28">
        <v>12</v>
      </c>
      <c r="B13" s="21" t="s">
        <v>105</v>
      </c>
      <c r="C13" s="19">
        <v>6627</v>
      </c>
      <c r="D13" s="19" t="s">
        <v>117</v>
      </c>
      <c r="E13" t="s">
        <v>136</v>
      </c>
      <c r="F13" s="19" t="s">
        <v>181</v>
      </c>
    </row>
    <row r="14" spans="1:6" ht="13" x14ac:dyDescent="0.3">
      <c r="A14" s="28">
        <v>13</v>
      </c>
      <c r="B14" s="21" t="s">
        <v>99</v>
      </c>
      <c r="C14" s="19">
        <v>5573</v>
      </c>
      <c r="D14" s="19" t="s">
        <v>118</v>
      </c>
      <c r="E14" t="s">
        <v>138</v>
      </c>
      <c r="F14" s="19" t="s">
        <v>181</v>
      </c>
    </row>
    <row r="15" spans="1:6" ht="13" x14ac:dyDescent="0.3">
      <c r="A15" s="27">
        <v>14</v>
      </c>
      <c r="B15" s="20" t="s">
        <v>114</v>
      </c>
      <c r="C15" s="19">
        <v>3681</v>
      </c>
      <c r="D15" s="19" t="s">
        <v>117</v>
      </c>
      <c r="E15" t="s">
        <v>139</v>
      </c>
      <c r="F15" s="19" t="s">
        <v>181</v>
      </c>
    </row>
    <row r="16" spans="1:6" ht="13" x14ac:dyDescent="0.3">
      <c r="A16" s="18">
        <v>15</v>
      </c>
      <c r="B16" s="23" t="s">
        <v>140</v>
      </c>
      <c r="C16" s="19">
        <v>7063</v>
      </c>
      <c r="D16" s="19" t="s">
        <v>117</v>
      </c>
      <c r="E16" t="s">
        <v>141</v>
      </c>
      <c r="F16" s="19" t="s">
        <v>181</v>
      </c>
    </row>
    <row r="17" spans="1:6" ht="13" x14ac:dyDescent="0.3">
      <c r="A17" s="28">
        <v>16</v>
      </c>
      <c r="B17" s="21" t="s">
        <v>104</v>
      </c>
      <c r="C17" s="19">
        <v>6628</v>
      </c>
      <c r="D17" s="19" t="s">
        <v>117</v>
      </c>
      <c r="E17" t="s">
        <v>142</v>
      </c>
      <c r="F17" s="19" t="s">
        <v>181</v>
      </c>
    </row>
    <row r="18" spans="1:6" ht="13" x14ac:dyDescent="0.3">
      <c r="A18" s="27">
        <v>17</v>
      </c>
      <c r="B18" s="20" t="s">
        <v>115</v>
      </c>
      <c r="C18" s="19">
        <v>6629</v>
      </c>
      <c r="D18" s="19" t="s">
        <v>117</v>
      </c>
      <c r="E18" t="s">
        <v>143</v>
      </c>
      <c r="F18" s="19" t="s">
        <v>181</v>
      </c>
    </row>
    <row r="19" spans="1:6" ht="13" x14ac:dyDescent="0.3">
      <c r="A19" s="28">
        <v>18</v>
      </c>
      <c r="B19" s="21" t="s">
        <v>111</v>
      </c>
      <c r="C19" s="19">
        <v>6633</v>
      </c>
      <c r="D19" s="19" t="s">
        <v>117</v>
      </c>
      <c r="E19" t="s">
        <v>144</v>
      </c>
      <c r="F19" s="19" t="s">
        <v>181</v>
      </c>
    </row>
    <row r="20" spans="1:6" ht="13" x14ac:dyDescent="0.3">
      <c r="A20" s="28">
        <v>19</v>
      </c>
      <c r="B20" s="20" t="s">
        <v>121</v>
      </c>
      <c r="C20" s="19">
        <v>6781</v>
      </c>
      <c r="D20" s="19" t="s">
        <v>117</v>
      </c>
      <c r="E20" t="s">
        <v>145</v>
      </c>
      <c r="F20" s="19" t="s">
        <v>181</v>
      </c>
    </row>
    <row r="21" spans="1:6" ht="13" x14ac:dyDescent="0.3">
      <c r="A21" s="28">
        <v>20</v>
      </c>
      <c r="B21" s="21" t="s">
        <v>103</v>
      </c>
      <c r="C21" s="19">
        <v>6630</v>
      </c>
      <c r="D21" s="19" t="s">
        <v>117</v>
      </c>
      <c r="E21" t="s">
        <v>146</v>
      </c>
      <c r="F21" s="19" t="s">
        <v>181</v>
      </c>
    </row>
    <row r="22" spans="1:6" ht="13" x14ac:dyDescent="0.3">
      <c r="A22" s="28">
        <v>21</v>
      </c>
      <c r="B22" s="21" t="s">
        <v>109</v>
      </c>
      <c r="C22" s="19">
        <v>6670</v>
      </c>
      <c r="D22" s="19" t="s">
        <v>117</v>
      </c>
      <c r="E22" t="s">
        <v>147</v>
      </c>
      <c r="F22" s="19" t="s">
        <v>181</v>
      </c>
    </row>
    <row r="23" spans="1:6" ht="13" x14ac:dyDescent="0.3">
      <c r="A23" s="28">
        <v>22</v>
      </c>
      <c r="B23" s="21" t="s">
        <v>98</v>
      </c>
      <c r="C23" s="19">
        <v>6676</v>
      </c>
      <c r="D23" s="19" t="s">
        <v>117</v>
      </c>
      <c r="E23" t="s">
        <v>148</v>
      </c>
      <c r="F23" s="19" t="s">
        <v>181</v>
      </c>
    </row>
    <row r="24" spans="1:6" ht="13" x14ac:dyDescent="0.3">
      <c r="A24" s="28">
        <v>23</v>
      </c>
      <c r="B24" s="21" t="s">
        <v>119</v>
      </c>
      <c r="C24" s="19">
        <v>6671</v>
      </c>
      <c r="D24" s="19" t="s">
        <v>117</v>
      </c>
      <c r="E24" t="s">
        <v>149</v>
      </c>
      <c r="F24" s="19" t="s">
        <v>181</v>
      </c>
    </row>
    <row r="25" spans="1:6" ht="13" x14ac:dyDescent="0.3">
      <c r="A25" s="29">
        <v>24</v>
      </c>
      <c r="B25" s="22" t="s">
        <v>123</v>
      </c>
      <c r="C25" s="19">
        <v>6795</v>
      </c>
      <c r="D25" s="19" t="s">
        <v>117</v>
      </c>
      <c r="E25" t="s">
        <v>150</v>
      </c>
      <c r="F25" s="19" t="s">
        <v>181</v>
      </c>
    </row>
    <row r="26" spans="1:6" ht="13" x14ac:dyDescent="0.3">
      <c r="A26" s="18">
        <v>25</v>
      </c>
      <c r="B26" s="23" t="s">
        <v>153</v>
      </c>
      <c r="C26" s="19">
        <v>3482</v>
      </c>
      <c r="D26" s="19" t="s">
        <v>152</v>
      </c>
      <c r="E26" t="s">
        <v>151</v>
      </c>
      <c r="F26" s="19" t="s">
        <v>181</v>
      </c>
    </row>
    <row r="27" spans="1:6" ht="13" x14ac:dyDescent="0.3">
      <c r="A27" s="18">
        <v>26</v>
      </c>
      <c r="B27" s="23" t="s">
        <v>154</v>
      </c>
      <c r="C27" s="19">
        <v>6704</v>
      </c>
      <c r="D27" s="19" t="s">
        <v>117</v>
      </c>
      <c r="E27" t="s">
        <v>155</v>
      </c>
      <c r="F27" s="19" t="s">
        <v>181</v>
      </c>
    </row>
    <row r="28" spans="1:6" ht="13" x14ac:dyDescent="0.3">
      <c r="A28" s="28">
        <v>27</v>
      </c>
      <c r="B28" s="21" t="s">
        <v>101</v>
      </c>
      <c r="C28" s="19">
        <v>6626</v>
      </c>
      <c r="D28" s="19" t="s">
        <v>117</v>
      </c>
      <c r="E28" t="s">
        <v>156</v>
      </c>
      <c r="F28" s="19" t="s">
        <v>181</v>
      </c>
    </row>
    <row r="29" spans="1:6" ht="13" x14ac:dyDescent="0.3">
      <c r="A29" s="18">
        <v>28</v>
      </c>
      <c r="B29" s="23" t="s">
        <v>157</v>
      </c>
      <c r="C29" s="19">
        <v>6958</v>
      </c>
      <c r="D29" s="19" t="s">
        <v>117</v>
      </c>
      <c r="E29" t="s">
        <v>158</v>
      </c>
      <c r="F29" s="19" t="s">
        <v>181</v>
      </c>
    </row>
    <row r="30" spans="1:6" ht="13" x14ac:dyDescent="0.3">
      <c r="A30" s="28">
        <v>29</v>
      </c>
      <c r="B30" s="20" t="s">
        <v>122</v>
      </c>
      <c r="C30" s="19">
        <v>2311</v>
      </c>
      <c r="D30" s="19" t="s">
        <v>179</v>
      </c>
      <c r="E30" t="s">
        <v>159</v>
      </c>
      <c r="F30" s="19" t="s">
        <v>181</v>
      </c>
    </row>
    <row r="31" spans="1:6" ht="13" x14ac:dyDescent="0.3">
      <c r="A31" s="28">
        <v>30</v>
      </c>
      <c r="B31" s="21" t="s">
        <v>124</v>
      </c>
      <c r="C31" s="19">
        <v>6741</v>
      </c>
      <c r="D31" s="19" t="s">
        <v>117</v>
      </c>
      <c r="E31" t="s">
        <v>160</v>
      </c>
      <c r="F31" s="19" t="s">
        <v>181</v>
      </c>
    </row>
    <row r="32" spans="1:6" ht="13" x14ac:dyDescent="0.3">
      <c r="A32" s="18">
        <v>31</v>
      </c>
      <c r="B32" s="23" t="s">
        <v>161</v>
      </c>
      <c r="C32" s="19">
        <v>472</v>
      </c>
      <c r="D32" s="19" t="s">
        <v>175</v>
      </c>
      <c r="E32" t="s">
        <v>162</v>
      </c>
      <c r="F32" s="19" t="s">
        <v>181</v>
      </c>
    </row>
    <row r="33" spans="1:6" ht="13" x14ac:dyDescent="0.3">
      <c r="A33" s="18">
        <v>32</v>
      </c>
      <c r="B33" s="23" t="s">
        <v>163</v>
      </c>
      <c r="C33" s="19">
        <v>509</v>
      </c>
      <c r="D33" s="19" t="s">
        <v>175</v>
      </c>
      <c r="E33" t="s">
        <v>164</v>
      </c>
      <c r="F33" s="19" t="s">
        <v>181</v>
      </c>
    </row>
    <row r="34" spans="1:6" ht="13" x14ac:dyDescent="0.3">
      <c r="A34" s="18">
        <v>33</v>
      </c>
      <c r="B34" s="23" t="s">
        <v>165</v>
      </c>
      <c r="C34" s="19">
        <v>6702</v>
      </c>
      <c r="D34" s="19" t="s">
        <v>117</v>
      </c>
      <c r="E34" t="s">
        <v>169</v>
      </c>
      <c r="F34" s="19" t="s">
        <v>181</v>
      </c>
    </row>
    <row r="35" spans="1:6" ht="13" x14ac:dyDescent="0.3">
      <c r="A35" s="18">
        <v>34</v>
      </c>
      <c r="B35" s="23" t="s">
        <v>166</v>
      </c>
      <c r="C35" s="19">
        <v>6705</v>
      </c>
      <c r="D35" s="19" t="s">
        <v>117</v>
      </c>
      <c r="E35" t="s">
        <v>170</v>
      </c>
      <c r="F35" s="19" t="s">
        <v>181</v>
      </c>
    </row>
    <row r="36" spans="1:6" ht="13" x14ac:dyDescent="0.3">
      <c r="A36" s="18">
        <v>35</v>
      </c>
      <c r="B36" s="23" t="s">
        <v>167</v>
      </c>
      <c r="C36" s="19" t="s">
        <v>177</v>
      </c>
      <c r="D36" s="19" t="s">
        <v>178</v>
      </c>
      <c r="E36" t="s">
        <v>168</v>
      </c>
      <c r="F36" s="19" t="s">
        <v>181</v>
      </c>
    </row>
    <row r="37" spans="1:6" ht="13" x14ac:dyDescent="0.3">
      <c r="A37" s="28"/>
      <c r="B37" s="21"/>
    </row>
    <row r="38" spans="1:6" ht="13" x14ac:dyDescent="0.3">
      <c r="A38" s="27"/>
      <c r="B38" s="20"/>
    </row>
    <row r="39" spans="1:6" ht="13" x14ac:dyDescent="0.3">
      <c r="A39" s="27"/>
      <c r="B39" s="20"/>
    </row>
    <row r="40" spans="1:6" ht="13" x14ac:dyDescent="0.3">
      <c r="A40" s="28"/>
      <c r="B40" s="20"/>
    </row>
    <row r="41" spans="1:6" ht="13" x14ac:dyDescent="0.3">
      <c r="A41" s="27"/>
      <c r="B41" s="20"/>
    </row>
    <row r="42" spans="1:6" ht="13" x14ac:dyDescent="0.3">
      <c r="A42" s="28"/>
      <c r="B42" s="21"/>
    </row>
    <row r="43" spans="1:6" ht="13" x14ac:dyDescent="0.3">
      <c r="A43" s="28"/>
      <c r="B43" s="21"/>
    </row>
    <row r="44" spans="1:6" ht="13" x14ac:dyDescent="0.3">
      <c r="A44" s="27"/>
      <c r="B44" s="20"/>
    </row>
    <row r="45" spans="1:6" ht="13" x14ac:dyDescent="0.3">
      <c r="A45" s="28"/>
      <c r="B45" s="21"/>
    </row>
    <row r="46" spans="1:6" ht="13" x14ac:dyDescent="0.3">
      <c r="A46" s="28"/>
      <c r="B46" s="21"/>
    </row>
    <row r="47" spans="1:6" ht="13" x14ac:dyDescent="0.3">
      <c r="A47" s="27"/>
      <c r="B47" s="20"/>
    </row>
    <row r="48" spans="1:6" ht="13" x14ac:dyDescent="0.3">
      <c r="A48" s="27"/>
      <c r="B48" s="20"/>
    </row>
    <row r="49" spans="1:3" ht="13" x14ac:dyDescent="0.3">
      <c r="A49" s="28"/>
      <c r="B49" s="21"/>
    </row>
    <row r="50" spans="1:3" ht="13" x14ac:dyDescent="0.3">
      <c r="A50" s="28"/>
      <c r="B50" s="20"/>
      <c r="C50" s="14"/>
    </row>
    <row r="51" spans="1:3" ht="13" x14ac:dyDescent="0.3">
      <c r="A51" s="18"/>
      <c r="B51" s="23"/>
    </row>
    <row r="52" spans="1:3" ht="13" x14ac:dyDescent="0.3">
      <c r="A52" s="18"/>
      <c r="B52" s="23"/>
    </row>
    <row r="53" spans="1:3" ht="13" x14ac:dyDescent="0.3">
      <c r="A53" s="18"/>
      <c r="B53" s="23"/>
    </row>
    <row r="54" spans="1:3" ht="13" x14ac:dyDescent="0.3">
      <c r="A54" s="18"/>
      <c r="B54" s="23"/>
    </row>
    <row r="55" spans="1:3" ht="13" x14ac:dyDescent="0.3">
      <c r="A55" s="18"/>
      <c r="B55" s="23"/>
    </row>
    <row r="56" spans="1:3" ht="13" x14ac:dyDescent="0.3">
      <c r="A56" s="18"/>
      <c r="B56" s="23"/>
    </row>
    <row r="57" spans="1:3" ht="13" x14ac:dyDescent="0.3">
      <c r="A57" s="18"/>
      <c r="B57" s="24"/>
    </row>
    <row r="58" spans="1:3" ht="13" x14ac:dyDescent="0.3">
      <c r="A58" s="18"/>
      <c r="B58" s="23"/>
    </row>
    <row r="59" spans="1:3" ht="13" x14ac:dyDescent="0.3">
      <c r="A59" s="18"/>
      <c r="B59" s="23"/>
    </row>
    <row r="60" spans="1:3" ht="13" x14ac:dyDescent="0.3">
      <c r="A60" s="18"/>
      <c r="B60" s="23"/>
    </row>
    <row r="61" spans="1:3" ht="13" x14ac:dyDescent="0.3">
      <c r="A61" s="18"/>
      <c r="B61" s="23"/>
    </row>
    <row r="62" spans="1:3" ht="13" x14ac:dyDescent="0.3">
      <c r="A62" s="18"/>
      <c r="B62" s="23"/>
    </row>
    <row r="63" spans="1:3" ht="13" x14ac:dyDescent="0.3">
      <c r="A63" s="18"/>
      <c r="B63" s="23"/>
    </row>
    <row r="64" spans="1:3" ht="13" x14ac:dyDescent="0.3">
      <c r="A64" s="18"/>
      <c r="B64" s="23"/>
    </row>
    <row r="65" spans="1:2" ht="13" x14ac:dyDescent="0.3">
      <c r="A65" s="18"/>
      <c r="B65" s="23"/>
    </row>
    <row r="66" spans="1:2" ht="13" x14ac:dyDescent="0.3">
      <c r="A66" s="18"/>
      <c r="B66" s="24"/>
    </row>
    <row r="67" spans="1:2" ht="13" x14ac:dyDescent="0.3">
      <c r="A67" s="18"/>
      <c r="B67" s="23"/>
    </row>
    <row r="68" spans="1:2" ht="13" x14ac:dyDescent="0.3">
      <c r="A68" s="18"/>
      <c r="B68" s="23"/>
    </row>
    <row r="69" spans="1:2" ht="13" x14ac:dyDescent="0.3">
      <c r="A69" s="18"/>
      <c r="B69" s="23"/>
    </row>
    <row r="70" spans="1:2" ht="13" x14ac:dyDescent="0.3">
      <c r="A70" s="18"/>
      <c r="B70" s="23"/>
    </row>
  </sheetData>
  <sortState ref="A1:F69">
    <sortCondition ref="A1:A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workbookViewId="0">
      <selection activeCell="I11" sqref="I11"/>
    </sheetView>
  </sheetViews>
  <sheetFormatPr baseColWidth="10" defaultColWidth="11.453125" defaultRowHeight="12.5" x14ac:dyDescent="0.25"/>
  <cols>
    <col min="1" max="1" width="4.1796875" style="8" customWidth="1"/>
    <col min="2" max="3" width="8.54296875" style="33" bestFit="1" customWidth="1"/>
    <col min="4" max="4" width="32.26953125" style="33" bestFit="1" customWidth="1"/>
    <col min="5" max="5" width="15.26953125" style="33" bestFit="1" customWidth="1"/>
    <col min="6" max="6" width="8.54296875" style="33" bestFit="1" customWidth="1"/>
    <col min="7" max="16384" width="11.453125" style="8"/>
  </cols>
  <sheetData>
    <row r="1" spans="2:6" ht="13" x14ac:dyDescent="0.3">
      <c r="B1" s="53"/>
      <c r="C1" s="53"/>
      <c r="D1" s="53"/>
      <c r="E1" s="53"/>
      <c r="F1" s="53"/>
    </row>
  </sheetData>
  <sortState ref="B2:F33">
    <sortCondition ref="B2:B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Clasificación LIGA</vt:lpstr>
      <vt:lpstr>1ª PRUEBA</vt:lpstr>
      <vt:lpstr>PILOTOS DORSALES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dcterms:created xsi:type="dcterms:W3CDTF">2014-11-16T19:01:48Z</dcterms:created>
  <dcterms:modified xsi:type="dcterms:W3CDTF">2019-05-07T15:02:30Z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RESULTADOS_LIGA_FAM _2018_F3U.xlsx</vt:lpwstr>
  </property>
</Properties>
</file>