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50" tabRatio="722" activeTab="3"/>
  </bookViews>
  <sheets>
    <sheet name="Clasificación LIGA" sheetId="1" r:id="rId1"/>
    <sheet name="1ª PRUEBA" sheetId="2" r:id="rId2"/>
    <sheet name="2ª PRUEBA" sheetId="3" r:id="rId3"/>
    <sheet name="3ª PRUEBA" sheetId="4" r:id="rId4"/>
    <sheet name="4ª PRUEBA" sheetId="5" r:id="rId5"/>
    <sheet name="5ª PRUEBA" sheetId="6" r:id="rId6"/>
    <sheet name="6ª PRUEBA" sheetId="7" r:id="rId7"/>
    <sheet name="7ª PRUEBA" sheetId="8" r:id="rId8"/>
    <sheet name="8ª PRUEBA" sheetId="9" r:id="rId9"/>
  </sheets>
  <definedNames/>
  <calcPr fullCalcOnLoad="1"/>
</workbook>
</file>

<file path=xl/sharedStrings.xml><?xml version="1.0" encoding="utf-8"?>
<sst xmlns="http://schemas.openxmlformats.org/spreadsheetml/2006/main" count="419" uniqueCount="149">
  <si>
    <t>Liga</t>
  </si>
  <si>
    <t>Prueba</t>
  </si>
  <si>
    <t>Puntos LIGA</t>
  </si>
  <si>
    <t>Puntuación Prueba</t>
  </si>
  <si>
    <t xml:space="preserve">TOTAL </t>
  </si>
  <si>
    <t>CLUB</t>
  </si>
  <si>
    <t>NOMBRE PILOTO</t>
  </si>
  <si>
    <t>DORSAL LIGA</t>
  </si>
  <si>
    <t>1ª P</t>
  </si>
  <si>
    <t>Nº LICENCIA 
(DNI si esta en trámite)</t>
  </si>
  <si>
    <r>
      <t xml:space="preserve">CATEORIA  </t>
    </r>
    <r>
      <rPr>
        <sz val="12"/>
        <color indexed="10"/>
        <rFont val="Arial"/>
        <family val="2"/>
      </rPr>
      <t>(NOMBRE CATEGORIA)</t>
    </r>
  </si>
  <si>
    <t>VALE FAM</t>
  </si>
  <si>
    <t>PUNTUACIÓN 
FINAL</t>
  </si>
  <si>
    <t>CLASIFICACIÓN</t>
  </si>
  <si>
    <t>PUNTOS LIGA</t>
  </si>
  <si>
    <t>Los pilotos mantienen el dorsal de la primera prueba.  Tantas filas como pilotos asistentes. Para facilitar de unas pruebas a otras, se pueden ir añadiendo filas según participen nuevos pilotos en pruebas sucesivas y si alguno de los que han participado anteriormente no participa en la prueba sencillamente se le borra y se deja la fila en blanco. De esta manera se puden hacer cortas y pegas para la hoja de clasificación final y se mantienen los dorsales</t>
  </si>
  <si>
    <t>Auto-explicativo</t>
  </si>
  <si>
    <t>Obligatorio. Si está en trámite se pone el DNI</t>
  </si>
  <si>
    <t>Nº de Vale FAM. Si no se le ha adjudicado en el sorteo se pone NO</t>
  </si>
  <si>
    <t>Puntuación final de la prueba en números absolutos. Entre las columnas E y F se pueden poner tantas columnas como sean necesarias por la especialidad para registrar  las puntuaciones de las diferentes mangas si procede.</t>
  </si>
  <si>
    <t>En el ejemplo está ordenado de primer a último clasificaso. Es tan solo un ejemplo para que en la columna H salgan los puntos de la liga de mayor a menor. Realmente la hoja, según necesidad, se puede ordenar por dorsal, para crear las hojas de para nuevas pruebas partiendo de la anterior, u ordenar por clasificación para asignar facilmente los puntos de la liga</t>
  </si>
  <si>
    <t>Puntuación correspondiente a la liga según el reglamento de las Ligas</t>
  </si>
  <si>
    <t>2ª PEOR PUNTUACION</t>
  </si>
  <si>
    <t>Los pilotos mantienen el dorsal de la primera prueba.  Se van añadiendo filas conforme se van incorporando pilotos en sucesivas pruebas</t>
  </si>
  <si>
    <t xml:space="preserve">1ª PEOR PUNTUACION
</t>
  </si>
  <si>
    <t xml:space="preserve">Peor puntuación obtenida
Si la liga consta del mínimo de las pruebas, 3, no se quita ninguna. Hasta 6 pruebas se quita 1. </t>
  </si>
  <si>
    <t>2ª Peor puntuación obtenida
Solo si la prueba consta de un número de pruebas de 7 a 10</t>
  </si>
  <si>
    <t>Puntos de liga recibidos en la prueba. 0 si no ha participado</t>
  </si>
  <si>
    <t>Clasificación Total de la liga. AJUSTAR LA FORMULA SEGÚN EL Nº DE PRUEBAS</t>
  </si>
  <si>
    <t>Puntuación de la prueba en absoluto. 0 si no ha participado. Participación del Juez (SI/NO)</t>
  </si>
  <si>
    <r>
      <t xml:space="preserve">CATEORIA  </t>
    </r>
    <r>
      <rPr>
        <sz val="12"/>
        <color indexed="10"/>
        <rFont val="Arial"/>
        <family val="2"/>
      </rPr>
      <t>(IA)</t>
    </r>
  </si>
  <si>
    <t>MIGUEL FERNANDEZ, DAVID</t>
  </si>
  <si>
    <t>CONTRERAS ARGENTO, JULIO</t>
  </si>
  <si>
    <t>SARASOLA DEL CERRO, SANTIAGO</t>
  </si>
  <si>
    <t>TIRADO BRAVO, ANTONIO</t>
  </si>
  <si>
    <t>MORENO ROMERO, MARCO ANTONIO</t>
  </si>
  <si>
    <t>RAMOS REAL, JUAN</t>
  </si>
  <si>
    <t xml:space="preserve">SILVA POBLADOR , PEDRO  VICENTE </t>
  </si>
  <si>
    <t>DAVILA CASCON, JESUS</t>
  </si>
  <si>
    <t>IGLESIAS GUZMAN, F JAVIER</t>
  </si>
  <si>
    <t>SAN JOSE, PEDRO</t>
  </si>
  <si>
    <t>GARAY HERAS, FRANCISCO JAVIER</t>
  </si>
  <si>
    <t>RODRÍGUEZ CAMPOS, ALEJANDRO</t>
  </si>
  <si>
    <t>MARTÍNEZ LARA, SERGIO</t>
  </si>
  <si>
    <t>CARAMES AVALOS, FRANCISCO</t>
  </si>
  <si>
    <t>AlaD3</t>
  </si>
  <si>
    <t>Grupo Halcón</t>
  </si>
  <si>
    <t>Los Buitres</t>
  </si>
  <si>
    <t>Petirrojo</t>
  </si>
  <si>
    <t>Akiru</t>
  </si>
  <si>
    <t>Alcaudón</t>
  </si>
  <si>
    <t>RC Madrid</t>
  </si>
  <si>
    <t>RC Torrejón de la Calzada</t>
  </si>
  <si>
    <t>HERNANDEZ RODERO, JAVIER</t>
  </si>
  <si>
    <t>CATEORIA  (NOMBRE CATEGORIA)</t>
  </si>
  <si>
    <t>COBO ROMAY, ENRIQUE</t>
  </si>
  <si>
    <t>Alas de Torrejón</t>
  </si>
  <si>
    <t>HERNANDEZ MATEO, FRANCISCO</t>
  </si>
  <si>
    <t>REINA ACEDO, ANTONIO</t>
  </si>
  <si>
    <t>Categoría</t>
  </si>
  <si>
    <t>Vale FAM</t>
  </si>
  <si>
    <t>LEOPOLDO SANCHEZ RODRÍGUEZ</t>
  </si>
  <si>
    <t>PUESTO</t>
  </si>
  <si>
    <t>COBO, ENRIQUE</t>
  </si>
  <si>
    <t>K4</t>
  </si>
  <si>
    <t>HERNÁNDEZ MATEO, FRANCISCO</t>
  </si>
  <si>
    <t>RODRíGUEZ CAMPOS, ALEJANDRO</t>
  </si>
  <si>
    <t>CONTRERAS ARGENTO, JULIO ANGEL</t>
  </si>
  <si>
    <t>D-1219</t>
  </si>
  <si>
    <t>D-1220</t>
  </si>
  <si>
    <t>D-1221</t>
  </si>
  <si>
    <t>D-1222</t>
  </si>
  <si>
    <t>D-1223</t>
  </si>
  <si>
    <t>D-1224</t>
  </si>
  <si>
    <t>D-1225</t>
  </si>
  <si>
    <t>D-1226</t>
  </si>
  <si>
    <t>D-1227</t>
  </si>
  <si>
    <r>
      <t>2ª Prueba 
Alcaudón</t>
    </r>
    <r>
      <rPr>
        <sz val="12"/>
        <color indexed="10"/>
        <rFont val="Arial"/>
        <family val="2"/>
      </rPr>
      <t xml:space="preserve">
</t>
    </r>
    <r>
      <rPr>
        <sz val="12"/>
        <rFont val="Arial"/>
        <family val="2"/>
      </rPr>
      <t>03/03/2019</t>
    </r>
  </si>
  <si>
    <t>3ª Prueba Alas de la Sierra 31/03/2019</t>
  </si>
  <si>
    <t>1ª Prueba 
Ala D3
13/01/2019</t>
  </si>
  <si>
    <t>4ª Prueba 
Grupo Halcón
23/06/2019</t>
  </si>
  <si>
    <t>5ª Prueba 
Petirrojo
08/09/2019</t>
  </si>
  <si>
    <r>
      <t>6ª Prueba 
Torrejón de la Calzada</t>
    </r>
    <r>
      <rPr>
        <sz val="12"/>
        <color indexed="10"/>
        <rFont val="Arial"/>
        <family val="2"/>
      </rPr>
      <t xml:space="preserve">
</t>
    </r>
    <r>
      <rPr>
        <sz val="12"/>
        <rFont val="Arial"/>
        <family val="2"/>
      </rPr>
      <t>13/10/2019</t>
    </r>
  </si>
  <si>
    <r>
      <t>7ª Prueba 
Akiru</t>
    </r>
    <r>
      <rPr>
        <sz val="12"/>
        <color indexed="10"/>
        <rFont val="Arial"/>
        <family val="2"/>
      </rPr>
      <t xml:space="preserve">
</t>
    </r>
    <r>
      <rPr>
        <sz val="12"/>
        <rFont val="Arial"/>
        <family val="2"/>
      </rPr>
      <t>17/11/2019</t>
    </r>
  </si>
  <si>
    <t>LIGA FAM F5J OPEN K4/K6 2019 (Ala D· 13/01/2019)</t>
  </si>
  <si>
    <t>LIGA FAM F5J OPEN K4/K6 2019 (Club Alcaudón 03/03/2019)</t>
  </si>
  <si>
    <t>LIGA FAM F5J OPEN K4/K6 2019 (Club ALAS DE LA SIERRA 31/03/2019)</t>
  </si>
  <si>
    <t>LIGA FAM F5J OPEN K4/K6 2019 (Club Grupo Halcón 23/06/2019)</t>
  </si>
  <si>
    <t>LIGA FAM F5J OPEN K4/K6 2019 (Club Petirrojo 08/09/2019)</t>
  </si>
  <si>
    <t>LIGA FAM F5J OPEN K4/K6 2019 (Club Torrejón de la Calzada 13/10/2019)</t>
  </si>
  <si>
    <t>LIGA FAM F5J OPEN K4/K6 2019 (Club Akiru 17/11/2019)</t>
  </si>
  <si>
    <t>LIGA FAM F5J OPEN K4/K6 2019</t>
  </si>
  <si>
    <t>LOS BUITRES</t>
  </si>
  <si>
    <t>MORENO ROMERO, MARCO A.</t>
  </si>
  <si>
    <t>AKIRU</t>
  </si>
  <si>
    <t>GRUPO HALCóN DE VELEROS</t>
  </si>
  <si>
    <t>ALA D3</t>
  </si>
  <si>
    <t>RC TORREJóN DE LA CALZADA</t>
  </si>
  <si>
    <t>PETIRROJO</t>
  </si>
  <si>
    <t>SáNCHEZ RODRIGUEZ, LEOPOLDO</t>
  </si>
  <si>
    <t>CLUB TORREJóN RC</t>
  </si>
  <si>
    <t>SANCHO AZNAL, JOSé MARíA</t>
  </si>
  <si>
    <t>MAJADAHONDA</t>
  </si>
  <si>
    <t>SILVA POBLADOR, PEDRO VICENTE</t>
  </si>
  <si>
    <t>TORREJóN DE LA CALZADA</t>
  </si>
  <si>
    <t>ICHASO FRANCO, RAFAEL</t>
  </si>
  <si>
    <t>GRUPO HALCON DE VELEROS</t>
  </si>
  <si>
    <t>R/C MADRID</t>
  </si>
  <si>
    <t>ALCAUDON</t>
  </si>
  <si>
    <t>ALAS DE TORREJóN</t>
  </si>
  <si>
    <t>SANCHO AZNAL, JOSE MARIA</t>
  </si>
  <si>
    <t>Mahadahonda</t>
  </si>
  <si>
    <t>E-1010</t>
  </si>
  <si>
    <t>E-1011</t>
  </si>
  <si>
    <t>E-1012</t>
  </si>
  <si>
    <t>E-1013</t>
  </si>
  <si>
    <t>E-1014</t>
  </si>
  <si>
    <t>E-1015</t>
  </si>
  <si>
    <t>E-1016</t>
  </si>
  <si>
    <t>E-1017</t>
  </si>
  <si>
    <t>E-1018</t>
  </si>
  <si>
    <t>E-1019</t>
  </si>
  <si>
    <t>E-1020</t>
  </si>
  <si>
    <t>E-1021</t>
  </si>
  <si>
    <t>E-1022</t>
  </si>
  <si>
    <t>MARTIN MARTINEZ, ENRIQUE</t>
  </si>
  <si>
    <t>K6</t>
  </si>
  <si>
    <t>GRUPO HALCóN DE VELEROS RC</t>
  </si>
  <si>
    <t>CLUB VELEROS CERCEDILLA</t>
  </si>
  <si>
    <t>E-1170</t>
  </si>
  <si>
    <t>E-1171</t>
  </si>
  <si>
    <t>E-1172</t>
  </si>
  <si>
    <t>E-1173</t>
  </si>
  <si>
    <t>E-1174</t>
  </si>
  <si>
    <t>E-1175</t>
  </si>
  <si>
    <t>E-1176</t>
  </si>
  <si>
    <t>E-1177</t>
  </si>
  <si>
    <t>E-1178</t>
  </si>
  <si>
    <t>E-1179</t>
  </si>
  <si>
    <t>E-1180</t>
  </si>
  <si>
    <t>E-1181</t>
  </si>
  <si>
    <t>E-1182</t>
  </si>
  <si>
    <t>E-1183</t>
  </si>
  <si>
    <t>E-1184</t>
  </si>
  <si>
    <t>E-1185</t>
  </si>
  <si>
    <t>E-1186</t>
  </si>
  <si>
    <t>E-1187</t>
  </si>
  <si>
    <t>E-1188</t>
  </si>
  <si>
    <t>E-1189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</si>
</sst>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double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32" borderId="10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14" xfId="0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0" xfId="0" applyFill="1" applyAlignment="1">
      <alignment/>
    </xf>
    <xf numFmtId="0" fontId="6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2" fillId="36" borderId="11" xfId="0" applyFont="1" applyFill="1" applyBorder="1" applyAlignment="1">
      <alignment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right"/>
    </xf>
    <xf numFmtId="0" fontId="6" fillId="37" borderId="13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2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19" xfId="0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right" wrapText="1"/>
    </xf>
    <xf numFmtId="0" fontId="8" fillId="0" borderId="19" xfId="0" applyFont="1" applyBorder="1" applyAlignment="1">
      <alignment wrapText="1"/>
    </xf>
    <xf numFmtId="4" fontId="8" fillId="0" borderId="19" xfId="0" applyNumberFormat="1" applyFont="1" applyBorder="1" applyAlignment="1">
      <alignment wrapText="1"/>
    </xf>
    <xf numFmtId="0" fontId="0" fillId="36" borderId="13" xfId="0" applyFont="1" applyFill="1" applyBorder="1" applyAlignment="1">
      <alignment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0" fillId="0" borderId="14" xfId="0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36" borderId="15" xfId="0" applyFont="1" applyFill="1" applyBorder="1" applyAlignment="1">
      <alignment horizontal="right"/>
    </xf>
    <xf numFmtId="0" fontId="6" fillId="37" borderId="13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zoomScale="70" zoomScaleNormal="70" zoomScalePageLayoutView="0" workbookViewId="0" topLeftCell="A2">
      <selection activeCell="C38" sqref="C38"/>
    </sheetView>
  </sheetViews>
  <sheetFormatPr defaultColWidth="11.421875" defaultRowHeight="12.75"/>
  <cols>
    <col min="1" max="1" width="5.421875" style="0" customWidth="1"/>
    <col min="2" max="2" width="6.421875" style="1" customWidth="1"/>
    <col min="3" max="3" width="36.57421875" style="1" customWidth="1"/>
    <col min="4" max="4" width="10.28125" style="1" customWidth="1"/>
    <col min="5" max="5" width="27.00390625" style="1" customWidth="1"/>
    <col min="6" max="6" width="12.421875" style="1" bestFit="1" customWidth="1"/>
    <col min="7" max="7" width="10.421875" style="1" customWidth="1"/>
    <col min="8" max="8" width="6.421875" style="1" customWidth="1"/>
    <col min="9" max="9" width="12.8515625" style="0" customWidth="1"/>
    <col min="10" max="10" width="6.57421875" style="0" customWidth="1"/>
    <col min="11" max="11" width="11.8515625" style="0" customWidth="1"/>
    <col min="12" max="12" width="7.00390625" style="0" customWidth="1"/>
    <col min="13" max="13" width="8.8515625" style="0" bestFit="1" customWidth="1"/>
    <col min="14" max="14" width="7.140625" style="0" customWidth="1"/>
    <col min="15" max="15" width="8.8515625" style="0" bestFit="1" customWidth="1"/>
    <col min="16" max="16" width="6.140625" style="0" customWidth="1"/>
    <col min="17" max="17" width="8.8515625" style="0" customWidth="1"/>
    <col min="18" max="18" width="9.8515625" style="0" customWidth="1"/>
    <col min="19" max="19" width="8.421875" style="0" customWidth="1"/>
    <col min="20" max="20" width="6.140625" style="0" customWidth="1"/>
    <col min="21" max="21" width="3.57421875" style="0" customWidth="1"/>
    <col min="22" max="22" width="4.140625" style="0" customWidth="1"/>
    <col min="23" max="23" width="7.00390625" style="0" customWidth="1"/>
    <col min="24" max="25" width="7.140625" style="0" customWidth="1"/>
    <col min="26" max="26" width="12.00390625" style="0" bestFit="1" customWidth="1"/>
  </cols>
  <sheetData>
    <row r="1" spans="2:25" ht="409.5" thickBot="1">
      <c r="B1" s="10" t="s">
        <v>23</v>
      </c>
      <c r="C1" s="10" t="s">
        <v>16</v>
      </c>
      <c r="D1" s="10" t="s">
        <v>17</v>
      </c>
      <c r="E1" s="10" t="s">
        <v>16</v>
      </c>
      <c r="F1" s="10" t="s">
        <v>16</v>
      </c>
      <c r="G1" s="10" t="s">
        <v>29</v>
      </c>
      <c r="H1" s="10" t="s">
        <v>27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 t="s">
        <v>25</v>
      </c>
      <c r="X1" s="10" t="s">
        <v>26</v>
      </c>
      <c r="Y1" s="10" t="s">
        <v>28</v>
      </c>
    </row>
    <row r="2" spans="2:25" ht="12.75" thickTop="1">
      <c r="B2" s="59" t="s">
        <v>91</v>
      </c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  <c r="N2" s="61"/>
      <c r="O2" s="61"/>
      <c r="P2" s="61"/>
      <c r="Q2" s="62"/>
      <c r="R2" s="62"/>
      <c r="S2" s="62"/>
      <c r="T2" s="62"/>
      <c r="U2" s="62"/>
      <c r="V2" s="62"/>
      <c r="W2" s="62"/>
      <c r="X2" s="62"/>
      <c r="Y2" s="63"/>
    </row>
    <row r="3" spans="2:25" ht="15.75" customHeight="1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  <c r="V3" s="66"/>
      <c r="W3" s="66"/>
      <c r="X3" s="66"/>
      <c r="Y3" s="67"/>
    </row>
    <row r="4" spans="1:26" ht="86.25" customHeight="1">
      <c r="A4" s="68" t="s">
        <v>62</v>
      </c>
      <c r="B4" s="68" t="s">
        <v>7</v>
      </c>
      <c r="C4" s="71" t="s">
        <v>6</v>
      </c>
      <c r="D4" s="73" t="s">
        <v>9</v>
      </c>
      <c r="E4" s="71" t="s">
        <v>5</v>
      </c>
      <c r="F4" s="71" t="s">
        <v>11</v>
      </c>
      <c r="G4" s="56" t="s">
        <v>79</v>
      </c>
      <c r="H4" s="56"/>
      <c r="I4" s="57" t="s">
        <v>77</v>
      </c>
      <c r="J4" s="58"/>
      <c r="K4" s="57" t="s">
        <v>78</v>
      </c>
      <c r="L4" s="58"/>
      <c r="M4" s="57" t="s">
        <v>80</v>
      </c>
      <c r="N4" s="58"/>
      <c r="O4" s="57" t="s">
        <v>81</v>
      </c>
      <c r="P4" s="58"/>
      <c r="Q4" s="57" t="s">
        <v>82</v>
      </c>
      <c r="R4" s="58"/>
      <c r="S4" s="57" t="s">
        <v>83</v>
      </c>
      <c r="T4" s="58"/>
      <c r="U4" s="57"/>
      <c r="V4" s="58"/>
      <c r="W4" s="74" t="s">
        <v>24</v>
      </c>
      <c r="X4" s="74" t="s">
        <v>22</v>
      </c>
      <c r="Y4" s="55" t="s">
        <v>4</v>
      </c>
      <c r="Z4" s="15"/>
    </row>
    <row r="5" spans="1:25" ht="47.25" customHeight="1">
      <c r="A5" s="69" t="s">
        <v>62</v>
      </c>
      <c r="B5" s="69"/>
      <c r="C5" s="72"/>
      <c r="D5" s="72"/>
      <c r="E5" s="72"/>
      <c r="F5" s="72"/>
      <c r="G5" s="56" t="s">
        <v>3</v>
      </c>
      <c r="H5" s="56" t="s">
        <v>2</v>
      </c>
      <c r="I5" s="56" t="s">
        <v>3</v>
      </c>
      <c r="J5" s="56" t="s">
        <v>2</v>
      </c>
      <c r="K5" s="56" t="s">
        <v>3</v>
      </c>
      <c r="L5" s="56" t="s">
        <v>2</v>
      </c>
      <c r="M5" s="56" t="s">
        <v>3</v>
      </c>
      <c r="N5" s="56" t="s">
        <v>2</v>
      </c>
      <c r="O5" s="56" t="s">
        <v>3</v>
      </c>
      <c r="P5" s="56" t="s">
        <v>2</v>
      </c>
      <c r="Q5" s="56" t="s">
        <v>3</v>
      </c>
      <c r="R5" s="56" t="s">
        <v>2</v>
      </c>
      <c r="S5" s="56" t="s">
        <v>3</v>
      </c>
      <c r="T5" s="56" t="s">
        <v>2</v>
      </c>
      <c r="U5" s="57"/>
      <c r="V5" s="58"/>
      <c r="W5" s="75"/>
      <c r="X5" s="75"/>
      <c r="Y5" s="55"/>
    </row>
    <row r="6" spans="1:25" ht="75" customHeight="1">
      <c r="A6" s="70"/>
      <c r="B6" s="70"/>
      <c r="C6" s="72"/>
      <c r="D6" s="72"/>
      <c r="E6" s="72"/>
      <c r="F6" s="72"/>
      <c r="G6" s="5" t="s">
        <v>1</v>
      </c>
      <c r="H6" s="5" t="s">
        <v>0</v>
      </c>
      <c r="I6" s="5" t="s">
        <v>1</v>
      </c>
      <c r="J6" s="5" t="s">
        <v>0</v>
      </c>
      <c r="K6" s="5" t="s">
        <v>1</v>
      </c>
      <c r="L6" s="5" t="s">
        <v>0</v>
      </c>
      <c r="M6" s="5" t="s">
        <v>1</v>
      </c>
      <c r="N6" s="5" t="s">
        <v>0</v>
      </c>
      <c r="O6" s="5" t="s">
        <v>1</v>
      </c>
      <c r="P6" s="5" t="s">
        <v>0</v>
      </c>
      <c r="Q6" s="5" t="s">
        <v>1</v>
      </c>
      <c r="R6" s="5" t="s">
        <v>0</v>
      </c>
      <c r="S6" s="5" t="s">
        <v>1</v>
      </c>
      <c r="T6" s="5" t="s">
        <v>0</v>
      </c>
      <c r="U6" s="5"/>
      <c r="V6" s="5"/>
      <c r="W6" s="76"/>
      <c r="X6" s="76"/>
      <c r="Y6" s="55"/>
    </row>
    <row r="7" spans="2:25" ht="15">
      <c r="B7" s="49" t="s">
        <v>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2"/>
      <c r="S7" s="52"/>
      <c r="T7" s="52"/>
      <c r="U7" s="52"/>
      <c r="V7" s="52"/>
      <c r="W7" s="52"/>
      <c r="X7" s="52"/>
      <c r="Y7" s="54"/>
    </row>
    <row r="8" spans="2:25" ht="15">
      <c r="B8" s="49" t="s">
        <v>30</v>
      </c>
      <c r="C8" s="50"/>
      <c r="D8" s="50"/>
      <c r="E8" s="50"/>
      <c r="F8" s="51"/>
      <c r="G8" s="51"/>
      <c r="H8" s="51"/>
      <c r="I8" s="50"/>
      <c r="J8" s="50"/>
      <c r="K8" s="51"/>
      <c r="L8" s="51"/>
      <c r="M8" s="50"/>
      <c r="N8" s="50"/>
      <c r="O8" s="51"/>
      <c r="P8" s="51"/>
      <c r="Q8" s="52"/>
      <c r="R8" s="52"/>
      <c r="S8" s="53"/>
      <c r="T8" s="53"/>
      <c r="U8" s="52"/>
      <c r="V8" s="52"/>
      <c r="W8" s="52"/>
      <c r="X8" s="52"/>
      <c r="Y8" s="54"/>
    </row>
    <row r="9" spans="1:33" ht="15">
      <c r="A9">
        <v>1</v>
      </c>
      <c r="B9" s="7">
        <v>13</v>
      </c>
      <c r="C9" s="11" t="s">
        <v>32</v>
      </c>
      <c r="D9" s="12">
        <v>2473</v>
      </c>
      <c r="E9" s="20" t="s">
        <v>47</v>
      </c>
      <c r="F9" s="34"/>
      <c r="G9" s="26">
        <f>VLOOKUP(B9,'1ª PRUEBA'!$A$10:$H$24,6,FALSE)</f>
        <v>4947.96</v>
      </c>
      <c r="H9" s="24">
        <f>VLOOKUP(B9,'1ª PRUEBA'!$A$10:$H$24,8,FALSE)</f>
        <v>25</v>
      </c>
      <c r="I9" s="26">
        <f>VLOOKUP(B9,'2ª PRUEBA'!$A$10:$H$24,6,FALSE)</f>
        <v>5570.6</v>
      </c>
      <c r="J9" s="24">
        <f>VLOOKUP(B9,'2ª PRUEBA'!$A$10:$H$24,8,FALSE)</f>
        <v>23</v>
      </c>
      <c r="K9" s="23">
        <f>VLOOKUP(B9,'3ª PRUEBA'!$A$10:$H$24,6,FALSE)</f>
        <v>5847.27</v>
      </c>
      <c r="L9" s="24">
        <f>VLOOKUP(B9,'3ª PRUEBA'!$A$10:$H$24,8,FALSE)</f>
        <v>25</v>
      </c>
      <c r="M9" s="26"/>
      <c r="N9" s="24"/>
      <c r="O9" s="23"/>
      <c r="P9" s="24"/>
      <c r="Q9" s="22"/>
      <c r="R9" s="25"/>
      <c r="S9" s="23"/>
      <c r="T9" s="24"/>
      <c r="U9" s="23"/>
      <c r="V9" s="24"/>
      <c r="W9" s="3">
        <f aca="true" t="shared" si="0" ref="W9:W30">SMALL(AA9:AG9,1)</f>
        <v>0</v>
      </c>
      <c r="X9" s="3">
        <f aca="true" t="shared" si="1" ref="X9:X30">SMALL(AA9:AG9,2)</f>
        <v>0</v>
      </c>
      <c r="Y9" s="2">
        <f aca="true" t="shared" si="2" ref="Y9:Y30">H9+J9+L9+N9+P9+R9+T9+V9-W9-X9</f>
        <v>73</v>
      </c>
      <c r="AA9" s="19">
        <f aca="true" t="shared" si="3" ref="AA9:AA30">H9</f>
        <v>25</v>
      </c>
      <c r="AB9" s="19">
        <f aca="true" t="shared" si="4" ref="AB9:AB30">J9</f>
        <v>23</v>
      </c>
      <c r="AC9" s="19">
        <f aca="true" t="shared" si="5" ref="AC9:AC30">N9</f>
        <v>0</v>
      </c>
      <c r="AD9" s="19">
        <f aca="true" t="shared" si="6" ref="AD9:AD30">P9</f>
        <v>0</v>
      </c>
      <c r="AE9" s="19">
        <f aca="true" t="shared" si="7" ref="AE9:AE30">R9</f>
        <v>0</v>
      </c>
      <c r="AF9" s="19">
        <f aca="true" t="shared" si="8" ref="AF9:AF30">T9</f>
        <v>0</v>
      </c>
      <c r="AG9" s="19">
        <f aca="true" t="shared" si="9" ref="AG9:AG30">V9</f>
        <v>0</v>
      </c>
    </row>
    <row r="10" spans="1:33" ht="14.25" customHeight="1">
      <c r="A10">
        <v>2</v>
      </c>
      <c r="B10" s="7">
        <v>4</v>
      </c>
      <c r="C10" s="11" t="s">
        <v>36</v>
      </c>
      <c r="D10" s="29">
        <v>1774</v>
      </c>
      <c r="E10" s="30" t="s">
        <v>46</v>
      </c>
      <c r="F10" s="46"/>
      <c r="G10" s="26">
        <f>VLOOKUP(B10,'1ª PRUEBA'!$A$10:$H$24,6,FALSE)</f>
        <v>4654.01</v>
      </c>
      <c r="H10" s="24">
        <f>VLOOKUP(B10,'1ª PRUEBA'!$A$10:$H$24,8,FALSE)</f>
        <v>20</v>
      </c>
      <c r="I10" s="26">
        <f>VLOOKUP(B10,'2ª PRUEBA'!$A$10:$H$24,6,FALSE)</f>
        <v>5961.4</v>
      </c>
      <c r="J10" s="24">
        <f>VLOOKUP(B10,'2ª PRUEBA'!$A$10:$H$24,8,FALSE)</f>
        <v>25</v>
      </c>
      <c r="K10" s="23">
        <f>VLOOKUP(B10,'3ª PRUEBA'!$A$10:$H$24,6,FALSE)</f>
        <v>5025</v>
      </c>
      <c r="L10" s="24">
        <f>VLOOKUP(B10,'3ª PRUEBA'!$A$10:$H$24,8,FALSE)</f>
        <v>23</v>
      </c>
      <c r="M10" s="26"/>
      <c r="N10" s="24"/>
      <c r="O10" s="23"/>
      <c r="P10" s="24"/>
      <c r="Q10" s="22"/>
      <c r="R10" s="25"/>
      <c r="S10" s="23"/>
      <c r="T10" s="24"/>
      <c r="U10" s="23"/>
      <c r="V10" s="24"/>
      <c r="W10" s="3">
        <f t="shared" si="0"/>
        <v>0</v>
      </c>
      <c r="X10" s="3">
        <f t="shared" si="1"/>
        <v>0</v>
      </c>
      <c r="Y10" s="2">
        <f t="shared" si="2"/>
        <v>68</v>
      </c>
      <c r="AA10" s="19">
        <f t="shared" si="3"/>
        <v>20</v>
      </c>
      <c r="AB10" s="19">
        <f t="shared" si="4"/>
        <v>25</v>
      </c>
      <c r="AC10" s="19">
        <f t="shared" si="5"/>
        <v>0</v>
      </c>
      <c r="AD10" s="19">
        <f t="shared" si="6"/>
        <v>0</v>
      </c>
      <c r="AE10" s="19">
        <f t="shared" si="7"/>
        <v>0</v>
      </c>
      <c r="AF10" s="19">
        <f t="shared" si="8"/>
        <v>0</v>
      </c>
      <c r="AG10" s="19">
        <f t="shared" si="9"/>
        <v>0</v>
      </c>
    </row>
    <row r="11" spans="1:33" ht="14.25" customHeight="1">
      <c r="A11">
        <v>3</v>
      </c>
      <c r="B11" s="16">
        <v>6</v>
      </c>
      <c r="C11" s="17" t="s">
        <v>57</v>
      </c>
      <c r="D11" s="18">
        <v>1032</v>
      </c>
      <c r="E11" s="20" t="s">
        <v>45</v>
      </c>
      <c r="F11" s="34"/>
      <c r="G11" s="26">
        <f>VLOOKUP(B11,'1ª PRUEBA'!$A$10:$H$24,6,FALSE)</f>
        <v>4613.17</v>
      </c>
      <c r="H11" s="24">
        <f>VLOOKUP(B11,'1ª PRUEBA'!$A$10:$H$24,8,FALSE)</f>
        <v>19</v>
      </c>
      <c r="I11" s="26">
        <f>VLOOKUP(B11,'2ª PRUEBA'!$A$10:$H$24,6,FALSE)</f>
        <v>5391.53</v>
      </c>
      <c r="J11" s="24">
        <f>VLOOKUP(B11,'2ª PRUEBA'!$A$10:$H$24,8,FALSE)</f>
        <v>19</v>
      </c>
      <c r="K11" s="23">
        <f>VLOOKUP(B11,'3ª PRUEBA'!$A$10:$H$24,6,FALSE)</f>
        <v>3863.44</v>
      </c>
      <c r="L11" s="24">
        <f>VLOOKUP(B11,'3ª PRUEBA'!$A$10:$H$24,8,FALSE)</f>
        <v>14</v>
      </c>
      <c r="M11" s="26"/>
      <c r="N11" s="24"/>
      <c r="O11" s="23"/>
      <c r="P11" s="24"/>
      <c r="Q11" s="22"/>
      <c r="R11" s="25"/>
      <c r="S11" s="23"/>
      <c r="T11" s="24"/>
      <c r="U11" s="23"/>
      <c r="V11" s="24"/>
      <c r="W11" s="3">
        <f t="shared" si="0"/>
        <v>0</v>
      </c>
      <c r="X11" s="3">
        <f t="shared" si="1"/>
        <v>0</v>
      </c>
      <c r="Y11" s="2">
        <f t="shared" si="2"/>
        <v>52</v>
      </c>
      <c r="AA11" s="19">
        <f t="shared" si="3"/>
        <v>19</v>
      </c>
      <c r="AB11" s="19">
        <f t="shared" si="4"/>
        <v>19</v>
      </c>
      <c r="AC11" s="19">
        <f t="shared" si="5"/>
        <v>0</v>
      </c>
      <c r="AD11" s="19">
        <f t="shared" si="6"/>
        <v>0</v>
      </c>
      <c r="AE11" s="19">
        <f t="shared" si="7"/>
        <v>0</v>
      </c>
      <c r="AF11" s="19">
        <f t="shared" si="8"/>
        <v>0</v>
      </c>
      <c r="AG11" s="19">
        <f t="shared" si="9"/>
        <v>0</v>
      </c>
    </row>
    <row r="12" spans="1:33" ht="14.25" customHeight="1">
      <c r="A12">
        <v>4</v>
      </c>
      <c r="B12" s="7">
        <v>10</v>
      </c>
      <c r="C12" s="14" t="s">
        <v>53</v>
      </c>
      <c r="D12" s="12">
        <v>2086</v>
      </c>
      <c r="E12" s="21" t="s">
        <v>48</v>
      </c>
      <c r="F12" s="20"/>
      <c r="G12" s="26">
        <f>VLOOKUP(B12,'1ª PRUEBA'!$A$10:$H$24,6,FALSE)</f>
        <v>4017.24</v>
      </c>
      <c r="H12" s="24">
        <f>VLOOKUP(B12,'1ª PRUEBA'!$A$10:$H$24,8,FALSE)</f>
        <v>16</v>
      </c>
      <c r="I12" s="26">
        <f>VLOOKUP(B12,'2ª PRUEBA'!$A$10:$H$24,6,FALSE)</f>
        <v>5374.93</v>
      </c>
      <c r="J12" s="24">
        <f>VLOOKUP(B12,'2ª PRUEBA'!$A$10:$H$24,8,FALSE)</f>
        <v>18</v>
      </c>
      <c r="K12" s="23">
        <f>VLOOKUP(B12,'3ª PRUEBA'!$A$10:$H$24,6,FALSE)</f>
        <v>4336.75</v>
      </c>
      <c r="L12" s="24">
        <f>VLOOKUP(B12,'3ª PRUEBA'!$A$10:$H$24,8,FALSE)</f>
        <v>18</v>
      </c>
      <c r="M12" s="26"/>
      <c r="N12" s="24"/>
      <c r="O12" s="23"/>
      <c r="P12" s="24"/>
      <c r="Q12" s="22"/>
      <c r="R12" s="25"/>
      <c r="S12" s="23"/>
      <c r="T12" s="24"/>
      <c r="U12" s="23"/>
      <c r="V12" s="24"/>
      <c r="W12" s="3">
        <f t="shared" si="0"/>
        <v>0</v>
      </c>
      <c r="X12" s="3">
        <f t="shared" si="1"/>
        <v>0</v>
      </c>
      <c r="Y12" s="2">
        <f t="shared" si="2"/>
        <v>52</v>
      </c>
      <c r="AA12" s="19">
        <f t="shared" si="3"/>
        <v>16</v>
      </c>
      <c r="AB12" s="19">
        <f t="shared" si="4"/>
        <v>18</v>
      </c>
      <c r="AC12" s="19">
        <f t="shared" si="5"/>
        <v>0</v>
      </c>
      <c r="AD12" s="19">
        <f t="shared" si="6"/>
        <v>0</v>
      </c>
      <c r="AE12" s="19">
        <f t="shared" si="7"/>
        <v>0</v>
      </c>
      <c r="AF12" s="19">
        <f t="shared" si="8"/>
        <v>0</v>
      </c>
      <c r="AG12" s="19">
        <f t="shared" si="9"/>
        <v>0</v>
      </c>
    </row>
    <row r="13" spans="1:33" ht="15">
      <c r="A13">
        <v>5</v>
      </c>
      <c r="B13" s="7">
        <v>21</v>
      </c>
      <c r="C13" s="11" t="s">
        <v>105</v>
      </c>
      <c r="D13" s="47">
        <v>6390</v>
      </c>
      <c r="E13" s="20" t="s">
        <v>46</v>
      </c>
      <c r="F13" s="20"/>
      <c r="G13" s="26">
        <f>VLOOKUP(B13,'1ª PRUEBA'!$A$10:$H$24,6,FALSE)</f>
        <v>3165.04</v>
      </c>
      <c r="H13" s="24">
        <f>VLOOKUP(B13,'1ª PRUEBA'!$A$10:$H$24,8,FALSE)</f>
        <v>11</v>
      </c>
      <c r="I13" s="26">
        <f>VLOOKUP(B13,'2ª PRUEBA'!$A$10:$H$24,6,FALSE)</f>
        <v>5108.69</v>
      </c>
      <c r="J13" s="24">
        <f>VLOOKUP(B13,'2ª PRUEBA'!$A$10:$H$24,8,FALSE)</f>
        <v>17</v>
      </c>
      <c r="K13" s="23">
        <f>VLOOKUP(B13,'3ª PRUEBA'!$A$10:$H$24,6,FALSE)</f>
        <v>3554.36</v>
      </c>
      <c r="L13" s="24">
        <f>VLOOKUP(B13,'3ª PRUEBA'!$A$10:$H$24,8,FALSE)</f>
        <v>13</v>
      </c>
      <c r="M13" s="26"/>
      <c r="N13" s="24"/>
      <c r="O13" s="23"/>
      <c r="P13" s="24"/>
      <c r="Q13" s="22"/>
      <c r="R13" s="25"/>
      <c r="S13" s="23"/>
      <c r="T13" s="24"/>
      <c r="U13" s="23"/>
      <c r="V13" s="24"/>
      <c r="W13" s="3">
        <f t="shared" si="0"/>
        <v>0</v>
      </c>
      <c r="X13" s="3">
        <f t="shared" si="1"/>
        <v>0</v>
      </c>
      <c r="Y13" s="2">
        <f t="shared" si="2"/>
        <v>41</v>
      </c>
      <c r="AA13" s="19">
        <f t="shared" si="3"/>
        <v>11</v>
      </c>
      <c r="AB13" s="19">
        <f t="shared" si="4"/>
        <v>17</v>
      </c>
      <c r="AC13" s="19">
        <f t="shared" si="5"/>
        <v>0</v>
      </c>
      <c r="AD13" s="19">
        <f t="shared" si="6"/>
        <v>0</v>
      </c>
      <c r="AE13" s="19">
        <f t="shared" si="7"/>
        <v>0</v>
      </c>
      <c r="AF13" s="19">
        <f t="shared" si="8"/>
        <v>0</v>
      </c>
      <c r="AG13" s="19">
        <f t="shared" si="9"/>
        <v>0</v>
      </c>
    </row>
    <row r="14" spans="1:33" ht="14.25" customHeight="1">
      <c r="A14">
        <v>6</v>
      </c>
      <c r="B14" s="7">
        <v>1</v>
      </c>
      <c r="C14" s="11" t="s">
        <v>38</v>
      </c>
      <c r="D14" s="12">
        <v>1434</v>
      </c>
      <c r="E14" s="20" t="s">
        <v>50</v>
      </c>
      <c r="F14" s="45"/>
      <c r="G14" s="26">
        <f>VLOOKUP(B14,'1ª PRUEBA'!$A$10:$H$24,6,FALSE)</f>
        <v>2901.78</v>
      </c>
      <c r="H14" s="24">
        <f>VLOOKUP(B14,'1ª PRUEBA'!$A$10:$H$24,8,FALSE)</f>
        <v>9</v>
      </c>
      <c r="I14" s="26">
        <f>VLOOKUP(B14,'2ª PRUEBA'!$A$10:$H$24,6,FALSE)</f>
        <v>4924.23</v>
      </c>
      <c r="J14" s="24">
        <f>VLOOKUP(B14,'2ª PRUEBA'!$A$10:$H$24,8,FALSE)</f>
        <v>16</v>
      </c>
      <c r="K14" s="23">
        <f>VLOOKUP(B14,'3ª PRUEBA'!$A$10:$H$24,6,FALSE)</f>
        <v>4044.49</v>
      </c>
      <c r="L14" s="24">
        <f>VLOOKUP(B14,'3ª PRUEBA'!$A$10:$H$24,8,FALSE)</f>
        <v>15</v>
      </c>
      <c r="M14" s="26"/>
      <c r="N14" s="24"/>
      <c r="O14" s="23"/>
      <c r="P14" s="24"/>
      <c r="Q14" s="22"/>
      <c r="R14" s="25"/>
      <c r="S14" s="23"/>
      <c r="T14" s="24"/>
      <c r="U14" s="23"/>
      <c r="V14" s="24"/>
      <c r="W14" s="3">
        <f t="shared" si="0"/>
        <v>0</v>
      </c>
      <c r="X14" s="3">
        <f t="shared" si="1"/>
        <v>0</v>
      </c>
      <c r="Y14" s="2">
        <f t="shared" si="2"/>
        <v>40</v>
      </c>
      <c r="AA14" s="19">
        <f t="shared" si="3"/>
        <v>9</v>
      </c>
      <c r="AB14" s="19">
        <f t="shared" si="4"/>
        <v>16</v>
      </c>
      <c r="AC14" s="19">
        <f t="shared" si="5"/>
        <v>0</v>
      </c>
      <c r="AD14" s="19">
        <f t="shared" si="6"/>
        <v>0</v>
      </c>
      <c r="AE14" s="19">
        <f t="shared" si="7"/>
        <v>0</v>
      </c>
      <c r="AF14" s="19">
        <f t="shared" si="8"/>
        <v>0</v>
      </c>
      <c r="AG14" s="19">
        <f t="shared" si="9"/>
        <v>0</v>
      </c>
    </row>
    <row r="15" spans="1:33" ht="15" customHeight="1">
      <c r="A15">
        <v>7</v>
      </c>
      <c r="B15" s="7">
        <v>3</v>
      </c>
      <c r="C15" s="11" t="s">
        <v>31</v>
      </c>
      <c r="D15" s="12">
        <v>2607</v>
      </c>
      <c r="E15" s="20" t="s">
        <v>47</v>
      </c>
      <c r="F15" s="45"/>
      <c r="G15" s="26">
        <f>VLOOKUP(B15,'1ª PRUEBA'!$A$10:$H$24,6,FALSE)</f>
        <v>4538.18</v>
      </c>
      <c r="H15" s="24">
        <f>VLOOKUP(B15,'1ª PRUEBA'!$A$10:$H$24,8,FALSE)</f>
        <v>18</v>
      </c>
      <c r="I15" s="26"/>
      <c r="J15" s="24"/>
      <c r="K15" s="23">
        <f>VLOOKUP(B15,'3ª PRUEBA'!$A$10:$H$24,6,FALSE)</f>
        <v>4709.56</v>
      </c>
      <c r="L15" s="24">
        <f>VLOOKUP(B15,'3ª PRUEBA'!$A$10:$H$24,8,FALSE)</f>
        <v>19</v>
      </c>
      <c r="M15" s="26"/>
      <c r="N15" s="24"/>
      <c r="O15" s="23"/>
      <c r="P15" s="24"/>
      <c r="Q15" s="22"/>
      <c r="R15" s="25"/>
      <c r="S15" s="23"/>
      <c r="T15" s="24"/>
      <c r="U15" s="23"/>
      <c r="V15" s="24"/>
      <c r="W15" s="3">
        <f t="shared" si="0"/>
        <v>0</v>
      </c>
      <c r="X15" s="3">
        <f t="shared" si="1"/>
        <v>0</v>
      </c>
      <c r="Y15" s="2">
        <f t="shared" si="2"/>
        <v>37</v>
      </c>
      <c r="AA15" s="19">
        <f t="shared" si="3"/>
        <v>18</v>
      </c>
      <c r="AB15" s="19">
        <f t="shared" si="4"/>
        <v>0</v>
      </c>
      <c r="AC15" s="19">
        <f t="shared" si="5"/>
        <v>0</v>
      </c>
      <c r="AD15" s="19">
        <f t="shared" si="6"/>
        <v>0</v>
      </c>
      <c r="AE15" s="19">
        <f t="shared" si="7"/>
        <v>0</v>
      </c>
      <c r="AF15" s="19">
        <f t="shared" si="8"/>
        <v>0</v>
      </c>
      <c r="AG15" s="19">
        <f t="shared" si="9"/>
        <v>0</v>
      </c>
    </row>
    <row r="16" spans="1:33" ht="14.25" customHeight="1">
      <c r="A16">
        <v>8</v>
      </c>
      <c r="B16" s="7">
        <v>5</v>
      </c>
      <c r="C16" s="11" t="s">
        <v>42</v>
      </c>
      <c r="D16" s="12">
        <v>2584</v>
      </c>
      <c r="E16" s="20" t="s">
        <v>52</v>
      </c>
      <c r="F16" s="21"/>
      <c r="G16" s="26">
        <f>VLOOKUP(B16,'1ª PRUEBA'!$A$10:$H$24,6,FALSE)</f>
        <v>4098.93</v>
      </c>
      <c r="H16" s="24">
        <f>VLOOKUP(B16,'1ª PRUEBA'!$A$10:$H$24,8,FALSE)</f>
        <v>17</v>
      </c>
      <c r="I16" s="26"/>
      <c r="J16" s="24"/>
      <c r="K16" s="23">
        <f>VLOOKUP(B16,'3ª PRUEBA'!$A$10:$H$24,6,FALSE)</f>
        <v>5020.01</v>
      </c>
      <c r="L16" s="24">
        <f>VLOOKUP(B16,'3ª PRUEBA'!$A$10:$H$24,8,FALSE)</f>
        <v>20</v>
      </c>
      <c r="M16" s="26"/>
      <c r="N16" s="24"/>
      <c r="O16" s="23"/>
      <c r="P16" s="24"/>
      <c r="Q16" s="22"/>
      <c r="R16" s="25"/>
      <c r="S16" s="23"/>
      <c r="T16" s="24"/>
      <c r="U16" s="23"/>
      <c r="V16" s="24"/>
      <c r="W16" s="3">
        <f t="shared" si="0"/>
        <v>0</v>
      </c>
      <c r="X16" s="3">
        <f t="shared" si="1"/>
        <v>0</v>
      </c>
      <c r="Y16" s="2">
        <f t="shared" si="2"/>
        <v>37</v>
      </c>
      <c r="AA16" s="19">
        <f t="shared" si="3"/>
        <v>17</v>
      </c>
      <c r="AB16" s="19">
        <f t="shared" si="4"/>
        <v>0</v>
      </c>
      <c r="AC16" s="19">
        <f t="shared" si="5"/>
        <v>0</v>
      </c>
      <c r="AD16" s="19">
        <f t="shared" si="6"/>
        <v>0</v>
      </c>
      <c r="AE16" s="19">
        <f t="shared" si="7"/>
        <v>0</v>
      </c>
      <c r="AF16" s="19">
        <f t="shared" si="8"/>
        <v>0</v>
      </c>
      <c r="AG16" s="19">
        <f t="shared" si="9"/>
        <v>0</v>
      </c>
    </row>
    <row r="17" spans="1:33" ht="14.25" customHeight="1">
      <c r="A17">
        <v>9</v>
      </c>
      <c r="B17" s="7">
        <v>14</v>
      </c>
      <c r="C17" s="11" t="s">
        <v>39</v>
      </c>
      <c r="D17" s="12">
        <v>1227</v>
      </c>
      <c r="E17" s="20" t="s">
        <v>49</v>
      </c>
      <c r="F17" s="20"/>
      <c r="G17" s="26">
        <f>VLOOKUP(B17,'1ª PRUEBA'!$A$10:$H$24,6,FALSE)</f>
        <v>3496.49</v>
      </c>
      <c r="H17" s="24">
        <f>VLOOKUP(B17,'1ª PRUEBA'!$A$10:$H$24,8,FALSE)</f>
        <v>13</v>
      </c>
      <c r="I17" s="26">
        <f>VLOOKUP(B17,'2ª PRUEBA'!$A$10:$H$24,6,FALSE)</f>
        <v>5425.73</v>
      </c>
      <c r="J17" s="24">
        <f>VLOOKUP(B17,'2ª PRUEBA'!$A$10:$H$24,8,FALSE)</f>
        <v>20</v>
      </c>
      <c r="K17" s="23"/>
      <c r="L17" s="24"/>
      <c r="M17" s="26"/>
      <c r="N17" s="24"/>
      <c r="O17" s="23"/>
      <c r="P17" s="24"/>
      <c r="Q17" s="22"/>
      <c r="R17" s="25"/>
      <c r="S17" s="23"/>
      <c r="T17" s="24"/>
      <c r="U17" s="23"/>
      <c r="V17" s="24"/>
      <c r="W17" s="3">
        <f t="shared" si="0"/>
        <v>0</v>
      </c>
      <c r="X17" s="3">
        <f t="shared" si="1"/>
        <v>0</v>
      </c>
      <c r="Y17" s="2">
        <f t="shared" si="2"/>
        <v>33</v>
      </c>
      <c r="AA17" s="19">
        <f t="shared" si="3"/>
        <v>13</v>
      </c>
      <c r="AB17" s="19">
        <f t="shared" si="4"/>
        <v>20</v>
      </c>
      <c r="AC17" s="19">
        <f t="shared" si="5"/>
        <v>0</v>
      </c>
      <c r="AD17" s="19">
        <f t="shared" si="6"/>
        <v>0</v>
      </c>
      <c r="AE17" s="19">
        <f t="shared" si="7"/>
        <v>0</v>
      </c>
      <c r="AF17" s="19">
        <f t="shared" si="8"/>
        <v>0</v>
      </c>
      <c r="AG17" s="19">
        <f t="shared" si="9"/>
        <v>0</v>
      </c>
    </row>
    <row r="18" spans="1:33" ht="15">
      <c r="A18">
        <v>10</v>
      </c>
      <c r="B18" s="7">
        <v>12</v>
      </c>
      <c r="C18" s="11" t="s">
        <v>61</v>
      </c>
      <c r="D18" s="12">
        <v>2586</v>
      </c>
      <c r="E18" s="20" t="s">
        <v>52</v>
      </c>
      <c r="F18" s="20"/>
      <c r="G18" s="26">
        <f>VLOOKUP(B18,'1ª PRUEBA'!$A$10:$H$24,6,FALSE)</f>
        <v>3715.05</v>
      </c>
      <c r="H18" s="24">
        <f>VLOOKUP(B18,'1ª PRUEBA'!$A$10:$H$24,8,FALSE)</f>
        <v>15</v>
      </c>
      <c r="I18" s="26">
        <f>VLOOKUP(B18,'2ª PRUEBA'!$A$10:$H$24,6,FALSE)</f>
        <v>3065.54</v>
      </c>
      <c r="J18" s="24">
        <f>VLOOKUP(B18,'2ª PRUEBA'!$A$10:$H$24,8,FALSE)</f>
        <v>14</v>
      </c>
      <c r="K18" s="23"/>
      <c r="L18" s="24"/>
      <c r="M18" s="26"/>
      <c r="N18" s="24"/>
      <c r="O18" s="23"/>
      <c r="P18" s="24"/>
      <c r="Q18" s="22"/>
      <c r="R18" s="25"/>
      <c r="S18" s="23"/>
      <c r="T18" s="24"/>
      <c r="U18" s="23"/>
      <c r="V18" s="24"/>
      <c r="W18" s="3">
        <f t="shared" si="0"/>
        <v>0</v>
      </c>
      <c r="X18" s="3">
        <f t="shared" si="1"/>
        <v>0</v>
      </c>
      <c r="Y18" s="2">
        <f t="shared" si="2"/>
        <v>29</v>
      </c>
      <c r="AA18" s="19">
        <f t="shared" si="3"/>
        <v>15</v>
      </c>
      <c r="AB18" s="19">
        <f t="shared" si="4"/>
        <v>14</v>
      </c>
      <c r="AC18" s="19">
        <f t="shared" si="5"/>
        <v>0</v>
      </c>
      <c r="AD18" s="19">
        <f t="shared" si="6"/>
        <v>0</v>
      </c>
      <c r="AE18" s="19">
        <f t="shared" si="7"/>
        <v>0</v>
      </c>
      <c r="AF18" s="19">
        <f t="shared" si="8"/>
        <v>0</v>
      </c>
      <c r="AG18" s="19">
        <f t="shared" si="9"/>
        <v>0</v>
      </c>
    </row>
    <row r="19" spans="1:33" ht="14.25" customHeight="1">
      <c r="A19">
        <v>11</v>
      </c>
      <c r="B19" s="7">
        <v>15</v>
      </c>
      <c r="C19" s="11" t="s">
        <v>37</v>
      </c>
      <c r="D19" s="12">
        <v>2588</v>
      </c>
      <c r="E19" s="20" t="s">
        <v>52</v>
      </c>
      <c r="F19" s="20"/>
      <c r="G19" s="26">
        <f>VLOOKUP(B19,'1ª PRUEBA'!$A$10:$H$24,6,FALSE)</f>
        <v>3458.66</v>
      </c>
      <c r="H19" s="24">
        <f>VLOOKUP(B19,'1ª PRUEBA'!$A$10:$H$24,8,FALSE)</f>
        <v>12</v>
      </c>
      <c r="I19" s="26"/>
      <c r="J19" s="24"/>
      <c r="K19" s="23">
        <f>VLOOKUP(B19,'3ª PRUEBA'!$A$10:$H$24,6,FALSE)</f>
        <v>4153.82</v>
      </c>
      <c r="L19" s="24">
        <f>VLOOKUP(B19,'3ª PRUEBA'!$A$10:$H$24,8,FALSE)</f>
        <v>16</v>
      </c>
      <c r="M19" s="26"/>
      <c r="N19" s="24"/>
      <c r="O19" s="23"/>
      <c r="P19" s="24"/>
      <c r="Q19" s="22"/>
      <c r="R19" s="25"/>
      <c r="S19" s="23"/>
      <c r="T19" s="24"/>
      <c r="U19" s="23"/>
      <c r="V19" s="24"/>
      <c r="W19" s="3">
        <f t="shared" si="0"/>
        <v>0</v>
      </c>
      <c r="X19" s="3">
        <f t="shared" si="1"/>
        <v>0</v>
      </c>
      <c r="Y19" s="2">
        <f t="shared" si="2"/>
        <v>28</v>
      </c>
      <c r="AA19" s="19">
        <f t="shared" si="3"/>
        <v>12</v>
      </c>
      <c r="AB19" s="19">
        <f t="shared" si="4"/>
        <v>0</v>
      </c>
      <c r="AC19" s="19">
        <f t="shared" si="5"/>
        <v>0</v>
      </c>
      <c r="AD19" s="19">
        <f t="shared" si="6"/>
        <v>0</v>
      </c>
      <c r="AE19" s="19">
        <f t="shared" si="7"/>
        <v>0</v>
      </c>
      <c r="AF19" s="19">
        <f t="shared" si="8"/>
        <v>0</v>
      </c>
      <c r="AG19" s="19">
        <f t="shared" si="9"/>
        <v>0</v>
      </c>
    </row>
    <row r="20" spans="1:33" ht="15">
      <c r="A20">
        <v>12</v>
      </c>
      <c r="B20" s="7">
        <v>7</v>
      </c>
      <c r="C20" s="11" t="s">
        <v>41</v>
      </c>
      <c r="D20" s="12">
        <v>2499</v>
      </c>
      <c r="E20" s="20" t="s">
        <v>51</v>
      </c>
      <c r="F20" s="20"/>
      <c r="G20" s="26">
        <f>VLOOKUP(B20,'1ª PRUEBA'!$A$10:$H$24,6,FALSE)</f>
        <v>2926.65</v>
      </c>
      <c r="H20" s="24">
        <f>VLOOKUP(B20,'1ª PRUEBA'!$A$10:$H$24,8,FALSE)</f>
        <v>10</v>
      </c>
      <c r="I20" s="26">
        <f>VLOOKUP(B20,'2ª PRUEBA'!$A$10:$H$24,6,FALSE)</f>
        <v>4017.86</v>
      </c>
      <c r="J20" s="24">
        <f>VLOOKUP(B20,'2ª PRUEBA'!$A$10:$H$24,8,FALSE)</f>
        <v>15</v>
      </c>
      <c r="K20" s="23"/>
      <c r="L20" s="24"/>
      <c r="M20" s="26"/>
      <c r="N20" s="24"/>
      <c r="O20" s="23"/>
      <c r="P20" s="24"/>
      <c r="Q20" s="22"/>
      <c r="R20" s="25"/>
      <c r="S20" s="23"/>
      <c r="T20" s="24"/>
      <c r="U20" s="23"/>
      <c r="V20" s="24"/>
      <c r="W20" s="3">
        <f t="shared" si="0"/>
        <v>0</v>
      </c>
      <c r="X20" s="3">
        <f t="shared" si="1"/>
        <v>0</v>
      </c>
      <c r="Y20" s="2">
        <f t="shared" si="2"/>
        <v>25</v>
      </c>
      <c r="AA20" s="19">
        <f t="shared" si="3"/>
        <v>10</v>
      </c>
      <c r="AB20" s="19">
        <f t="shared" si="4"/>
        <v>15</v>
      </c>
      <c r="AC20" s="19">
        <f t="shared" si="5"/>
        <v>0</v>
      </c>
      <c r="AD20" s="19">
        <f t="shared" si="6"/>
        <v>0</v>
      </c>
      <c r="AE20" s="19">
        <f t="shared" si="7"/>
        <v>0</v>
      </c>
      <c r="AF20" s="19">
        <f t="shared" si="8"/>
        <v>0</v>
      </c>
      <c r="AG20" s="19">
        <f t="shared" si="9"/>
        <v>0</v>
      </c>
    </row>
    <row r="21" spans="1:33" ht="15">
      <c r="A21">
        <v>13</v>
      </c>
      <c r="B21" s="7">
        <v>2</v>
      </c>
      <c r="C21" s="11" t="s">
        <v>35</v>
      </c>
      <c r="D21" s="12">
        <v>3788</v>
      </c>
      <c r="E21" s="20" t="s">
        <v>49</v>
      </c>
      <c r="F21" s="45"/>
      <c r="G21" s="26">
        <f>VLOOKUP(B21,'1ª PRUEBA'!$A$10:$H$24,6,FALSE)</f>
        <v>4780.68</v>
      </c>
      <c r="H21" s="24">
        <f>VLOOKUP(B21,'1ª PRUEBA'!$A$10:$H$24,8,FALSE)</f>
        <v>23</v>
      </c>
      <c r="I21" s="26"/>
      <c r="J21" s="24"/>
      <c r="K21" s="23"/>
      <c r="L21" s="24"/>
      <c r="M21" s="26"/>
      <c r="N21" s="24"/>
      <c r="O21" s="23"/>
      <c r="P21" s="24"/>
      <c r="Q21" s="22"/>
      <c r="R21" s="25"/>
      <c r="S21" s="23"/>
      <c r="T21" s="24"/>
      <c r="U21" s="23"/>
      <c r="V21" s="24"/>
      <c r="W21" s="3">
        <f t="shared" si="0"/>
        <v>0</v>
      </c>
      <c r="X21" s="3">
        <f t="shared" si="1"/>
        <v>0</v>
      </c>
      <c r="Y21" s="2">
        <f t="shared" si="2"/>
        <v>23</v>
      </c>
      <c r="AA21" s="19">
        <f t="shared" si="3"/>
        <v>23</v>
      </c>
      <c r="AB21" s="19">
        <f t="shared" si="4"/>
        <v>0</v>
      </c>
      <c r="AC21" s="19">
        <f t="shared" si="5"/>
        <v>0</v>
      </c>
      <c r="AD21" s="19">
        <f t="shared" si="6"/>
        <v>0</v>
      </c>
      <c r="AE21" s="19">
        <f t="shared" si="7"/>
        <v>0</v>
      </c>
      <c r="AF21" s="19">
        <f t="shared" si="8"/>
        <v>0</v>
      </c>
      <c r="AG21" s="19">
        <f t="shared" si="9"/>
        <v>0</v>
      </c>
    </row>
    <row r="22" spans="1:33" ht="15">
      <c r="A22">
        <v>14</v>
      </c>
      <c r="B22" s="7">
        <v>8</v>
      </c>
      <c r="C22" s="11" t="s">
        <v>34</v>
      </c>
      <c r="D22" s="12">
        <v>1254</v>
      </c>
      <c r="E22" s="20" t="s">
        <v>48</v>
      </c>
      <c r="F22" s="20"/>
      <c r="G22" s="26"/>
      <c r="H22" s="24"/>
      <c r="I22" s="26"/>
      <c r="J22" s="24"/>
      <c r="K22" s="23">
        <f>VLOOKUP(B22,'3ª PRUEBA'!$A$10:$H$24,6,FALSE)</f>
        <v>4158.91</v>
      </c>
      <c r="L22" s="24">
        <f>VLOOKUP(B22,'3ª PRUEBA'!$A$10:$H$24,8,FALSE)</f>
        <v>17</v>
      </c>
      <c r="M22" s="26"/>
      <c r="N22" s="24"/>
      <c r="O22" s="23"/>
      <c r="P22" s="24"/>
      <c r="Q22" s="22"/>
      <c r="R22" s="25"/>
      <c r="S22" s="23"/>
      <c r="T22" s="24"/>
      <c r="U22" s="23"/>
      <c r="V22" s="24"/>
      <c r="W22" s="3">
        <f t="shared" si="0"/>
        <v>0</v>
      </c>
      <c r="X22" s="3">
        <f t="shared" si="1"/>
        <v>0</v>
      </c>
      <c r="Y22" s="2">
        <f t="shared" si="2"/>
        <v>17</v>
      </c>
      <c r="AA22" s="19">
        <f t="shared" si="3"/>
        <v>0</v>
      </c>
      <c r="AB22" s="19">
        <f t="shared" si="4"/>
        <v>0</v>
      </c>
      <c r="AC22" s="19">
        <f t="shared" si="5"/>
        <v>0</v>
      </c>
      <c r="AD22" s="19">
        <f t="shared" si="6"/>
        <v>0</v>
      </c>
      <c r="AE22" s="19">
        <f t="shared" si="7"/>
        <v>0</v>
      </c>
      <c r="AF22" s="19">
        <f t="shared" si="8"/>
        <v>0</v>
      </c>
      <c r="AG22" s="19">
        <f t="shared" si="9"/>
        <v>0</v>
      </c>
    </row>
    <row r="23" spans="1:33" ht="15">
      <c r="A23">
        <v>15</v>
      </c>
      <c r="B23" s="7">
        <v>20</v>
      </c>
      <c r="C23" s="11" t="s">
        <v>110</v>
      </c>
      <c r="D23" s="12">
        <v>3184</v>
      </c>
      <c r="E23" s="20" t="s">
        <v>111</v>
      </c>
      <c r="F23" s="20"/>
      <c r="G23" s="26">
        <f>VLOOKUP(B23,'1ª PRUEBA'!$A$10:$H$24,6,FALSE)</f>
        <v>3683.37</v>
      </c>
      <c r="H23" s="24">
        <f>VLOOKUP(B23,'1ª PRUEBA'!$A$10:$H$24,8,FALSE)</f>
        <v>14</v>
      </c>
      <c r="I23" s="26"/>
      <c r="J23" s="24"/>
      <c r="K23" s="23"/>
      <c r="L23" s="24"/>
      <c r="M23" s="26"/>
      <c r="N23" s="24"/>
      <c r="O23" s="23"/>
      <c r="P23" s="24"/>
      <c r="Q23" s="22"/>
      <c r="R23" s="25"/>
      <c r="S23" s="23"/>
      <c r="T23" s="24"/>
      <c r="U23" s="23"/>
      <c r="V23" s="24"/>
      <c r="W23" s="3">
        <f t="shared" si="0"/>
        <v>0</v>
      </c>
      <c r="X23" s="3">
        <f t="shared" si="1"/>
        <v>0</v>
      </c>
      <c r="Y23" s="2">
        <f t="shared" si="2"/>
        <v>14</v>
      </c>
      <c r="AA23" s="19">
        <f t="shared" si="3"/>
        <v>14</v>
      </c>
      <c r="AB23" s="19">
        <f t="shared" si="4"/>
        <v>0</v>
      </c>
      <c r="AC23" s="19">
        <f t="shared" si="5"/>
        <v>0</v>
      </c>
      <c r="AD23" s="19">
        <f t="shared" si="6"/>
        <v>0</v>
      </c>
      <c r="AE23" s="19">
        <f t="shared" si="7"/>
        <v>0</v>
      </c>
      <c r="AF23" s="19">
        <f t="shared" si="8"/>
        <v>0</v>
      </c>
      <c r="AG23" s="19">
        <f t="shared" si="9"/>
        <v>0</v>
      </c>
    </row>
    <row r="24" spans="1:33" ht="15">
      <c r="A24">
        <v>16</v>
      </c>
      <c r="B24" s="7">
        <v>22</v>
      </c>
      <c r="C24" s="11" t="s">
        <v>125</v>
      </c>
      <c r="D24" s="12">
        <v>6294</v>
      </c>
      <c r="E24" s="20" t="s">
        <v>48</v>
      </c>
      <c r="F24" s="20"/>
      <c r="G24" s="26"/>
      <c r="H24" s="24"/>
      <c r="I24" s="26">
        <f>VLOOKUP(B24,'2ª PRUEBA'!$A$10:$H$24,6,FALSE)</f>
        <v>2168.47</v>
      </c>
      <c r="J24" s="24">
        <f>VLOOKUP(B24,'2ª PRUEBA'!$A$10:$H$24,8,FALSE)</f>
        <v>13</v>
      </c>
      <c r="K24" s="23"/>
      <c r="L24" s="24"/>
      <c r="M24" s="26"/>
      <c r="N24" s="24"/>
      <c r="O24" s="23"/>
      <c r="P24" s="24"/>
      <c r="Q24" s="22"/>
      <c r="R24" s="25"/>
      <c r="S24" s="23"/>
      <c r="T24" s="24"/>
      <c r="U24" s="23"/>
      <c r="V24" s="24"/>
      <c r="W24" s="3">
        <f t="shared" si="0"/>
        <v>0</v>
      </c>
      <c r="X24" s="3">
        <f t="shared" si="1"/>
        <v>0</v>
      </c>
      <c r="Y24" s="2">
        <f t="shared" si="2"/>
        <v>13</v>
      </c>
      <c r="AA24" s="19">
        <f t="shared" si="3"/>
        <v>0</v>
      </c>
      <c r="AB24" s="19">
        <f t="shared" si="4"/>
        <v>13</v>
      </c>
      <c r="AC24" s="19">
        <f t="shared" si="5"/>
        <v>0</v>
      </c>
      <c r="AD24" s="19">
        <f t="shared" si="6"/>
        <v>0</v>
      </c>
      <c r="AE24" s="19">
        <f t="shared" si="7"/>
        <v>0</v>
      </c>
      <c r="AF24" s="19">
        <f t="shared" si="8"/>
        <v>0</v>
      </c>
      <c r="AG24" s="19">
        <f t="shared" si="9"/>
        <v>0</v>
      </c>
    </row>
    <row r="25" spans="1:33" ht="15">
      <c r="A25">
        <v>17</v>
      </c>
      <c r="B25" s="7">
        <v>9</v>
      </c>
      <c r="C25" s="11" t="s">
        <v>55</v>
      </c>
      <c r="D25" s="12">
        <v>1365</v>
      </c>
      <c r="E25" s="20" t="s">
        <v>56</v>
      </c>
      <c r="F25" s="20"/>
      <c r="G25" s="26">
        <f>VLOOKUP(B25,'1ª PRUEBA'!$A$10:$H$24,6,FALSE)</f>
        <v>11.22</v>
      </c>
      <c r="H25" s="24">
        <f>VLOOKUP(B25,'1ª PRUEBA'!$A$10:$H$24,8,FALSE)</f>
        <v>8</v>
      </c>
      <c r="I25" s="26"/>
      <c r="J25" s="24"/>
      <c r="K25" s="23"/>
      <c r="L25" s="24"/>
      <c r="M25" s="26"/>
      <c r="N25" s="24"/>
      <c r="O25" s="23"/>
      <c r="P25" s="24"/>
      <c r="Q25" s="22"/>
      <c r="R25" s="25"/>
      <c r="S25" s="23"/>
      <c r="T25" s="24"/>
      <c r="U25" s="23"/>
      <c r="V25" s="24"/>
      <c r="W25" s="3">
        <f t="shared" si="0"/>
        <v>0</v>
      </c>
      <c r="X25" s="3">
        <f t="shared" si="1"/>
        <v>0</v>
      </c>
      <c r="Y25" s="2">
        <f t="shared" si="2"/>
        <v>8</v>
      </c>
      <c r="AA25" s="19">
        <f t="shared" si="3"/>
        <v>8</v>
      </c>
      <c r="AB25" s="19">
        <f t="shared" si="4"/>
        <v>0</v>
      </c>
      <c r="AC25" s="19">
        <f t="shared" si="5"/>
        <v>0</v>
      </c>
      <c r="AD25" s="19">
        <f t="shared" si="6"/>
        <v>0</v>
      </c>
      <c r="AE25" s="19">
        <f t="shared" si="7"/>
        <v>0</v>
      </c>
      <c r="AF25" s="19">
        <f t="shared" si="8"/>
        <v>0</v>
      </c>
      <c r="AG25" s="19">
        <f t="shared" si="9"/>
        <v>0</v>
      </c>
    </row>
    <row r="26" spans="1:33" ht="15">
      <c r="A26">
        <v>18</v>
      </c>
      <c r="B26" s="7">
        <v>11</v>
      </c>
      <c r="C26" s="11" t="s">
        <v>44</v>
      </c>
      <c r="D26" s="13">
        <v>4795</v>
      </c>
      <c r="E26" s="20" t="s">
        <v>47</v>
      </c>
      <c r="F26" s="20"/>
      <c r="G26" s="26"/>
      <c r="H26" s="24"/>
      <c r="I26" s="26"/>
      <c r="J26" s="24"/>
      <c r="K26" s="23"/>
      <c r="L26" s="24"/>
      <c r="M26" s="26"/>
      <c r="N26" s="24"/>
      <c r="O26" s="23"/>
      <c r="P26" s="24"/>
      <c r="Q26" s="22"/>
      <c r="R26" s="25"/>
      <c r="S26" s="23"/>
      <c r="T26" s="24"/>
      <c r="U26" s="23"/>
      <c r="V26" s="24"/>
      <c r="W26" s="3">
        <f t="shared" si="0"/>
        <v>0</v>
      </c>
      <c r="X26" s="3">
        <f t="shared" si="1"/>
        <v>0</v>
      </c>
      <c r="Y26" s="2">
        <f t="shared" si="2"/>
        <v>0</v>
      </c>
      <c r="AA26" s="19">
        <f t="shared" si="3"/>
        <v>0</v>
      </c>
      <c r="AB26" s="19">
        <f t="shared" si="4"/>
        <v>0</v>
      </c>
      <c r="AC26" s="19">
        <f t="shared" si="5"/>
        <v>0</v>
      </c>
      <c r="AD26" s="19">
        <f t="shared" si="6"/>
        <v>0</v>
      </c>
      <c r="AE26" s="19">
        <f t="shared" si="7"/>
        <v>0</v>
      </c>
      <c r="AF26" s="19">
        <f t="shared" si="8"/>
        <v>0</v>
      </c>
      <c r="AG26" s="19">
        <f t="shared" si="9"/>
        <v>0</v>
      </c>
    </row>
    <row r="27" spans="1:33" ht="15">
      <c r="A27">
        <v>19</v>
      </c>
      <c r="B27" s="7">
        <v>16</v>
      </c>
      <c r="C27" s="11" t="s">
        <v>43</v>
      </c>
      <c r="D27" s="13">
        <v>2084</v>
      </c>
      <c r="E27" s="20" t="s">
        <v>48</v>
      </c>
      <c r="F27" s="20"/>
      <c r="G27" s="26"/>
      <c r="H27" s="24"/>
      <c r="I27" s="26"/>
      <c r="J27" s="24"/>
      <c r="K27" s="23"/>
      <c r="L27" s="24"/>
      <c r="M27" s="26"/>
      <c r="N27" s="24"/>
      <c r="O27" s="23"/>
      <c r="P27" s="24"/>
      <c r="Q27" s="22"/>
      <c r="R27" s="25"/>
      <c r="S27" s="23"/>
      <c r="T27" s="24"/>
      <c r="U27" s="23"/>
      <c r="V27" s="24"/>
      <c r="W27" s="3">
        <f t="shared" si="0"/>
        <v>0</v>
      </c>
      <c r="X27" s="3">
        <f t="shared" si="1"/>
        <v>0</v>
      </c>
      <c r="Y27" s="2">
        <f t="shared" si="2"/>
        <v>0</v>
      </c>
      <c r="AA27" s="19">
        <f t="shared" si="3"/>
        <v>0</v>
      </c>
      <c r="AB27" s="19">
        <f t="shared" si="4"/>
        <v>0</v>
      </c>
      <c r="AC27" s="19">
        <f t="shared" si="5"/>
        <v>0</v>
      </c>
      <c r="AD27" s="19">
        <f t="shared" si="6"/>
        <v>0</v>
      </c>
      <c r="AE27" s="19">
        <f t="shared" si="7"/>
        <v>0</v>
      </c>
      <c r="AF27" s="19">
        <f t="shared" si="8"/>
        <v>0</v>
      </c>
      <c r="AG27" s="19">
        <f t="shared" si="9"/>
        <v>0</v>
      </c>
    </row>
    <row r="28" spans="1:33" ht="15">
      <c r="A28">
        <v>20</v>
      </c>
      <c r="B28" s="7">
        <v>17</v>
      </c>
      <c r="C28" s="11" t="s">
        <v>40</v>
      </c>
      <c r="D28" s="13">
        <v>4196</v>
      </c>
      <c r="E28" s="20" t="s">
        <v>48</v>
      </c>
      <c r="F28" s="34"/>
      <c r="G28" s="26"/>
      <c r="H28" s="24"/>
      <c r="I28" s="26"/>
      <c r="J28" s="24"/>
      <c r="K28" s="23"/>
      <c r="L28" s="24"/>
      <c r="M28" s="26"/>
      <c r="N28" s="24"/>
      <c r="O28" s="23"/>
      <c r="P28" s="24"/>
      <c r="Q28" s="22"/>
      <c r="R28" s="25"/>
      <c r="S28" s="23"/>
      <c r="T28" s="24"/>
      <c r="U28" s="23"/>
      <c r="V28" s="24"/>
      <c r="W28" s="3">
        <f t="shared" si="0"/>
        <v>0</v>
      </c>
      <c r="X28" s="3">
        <f t="shared" si="1"/>
        <v>0</v>
      </c>
      <c r="Y28" s="2">
        <f t="shared" si="2"/>
        <v>0</v>
      </c>
      <c r="AA28" s="19">
        <f t="shared" si="3"/>
        <v>0</v>
      </c>
      <c r="AB28" s="19">
        <f t="shared" si="4"/>
        <v>0</v>
      </c>
      <c r="AC28" s="19">
        <f t="shared" si="5"/>
        <v>0</v>
      </c>
      <c r="AD28" s="19">
        <f t="shared" si="6"/>
        <v>0</v>
      </c>
      <c r="AE28" s="19">
        <f t="shared" si="7"/>
        <v>0</v>
      </c>
      <c r="AF28" s="19">
        <f t="shared" si="8"/>
        <v>0</v>
      </c>
      <c r="AG28" s="19">
        <f t="shared" si="9"/>
        <v>0</v>
      </c>
    </row>
    <row r="29" spans="1:33" ht="15">
      <c r="A29">
        <v>21</v>
      </c>
      <c r="B29" s="7">
        <v>18</v>
      </c>
      <c r="C29" s="11" t="s">
        <v>58</v>
      </c>
      <c r="D29" s="13">
        <v>2082</v>
      </c>
      <c r="E29" s="20" t="s">
        <v>48</v>
      </c>
      <c r="F29" s="34"/>
      <c r="G29" s="26"/>
      <c r="H29" s="24"/>
      <c r="I29" s="26"/>
      <c r="J29" s="24"/>
      <c r="K29" s="23"/>
      <c r="L29" s="24"/>
      <c r="M29" s="26"/>
      <c r="N29" s="24"/>
      <c r="O29" s="23"/>
      <c r="P29" s="24"/>
      <c r="Q29" s="22"/>
      <c r="R29" s="25"/>
      <c r="S29" s="23"/>
      <c r="T29" s="24"/>
      <c r="U29" s="23"/>
      <c r="V29" s="24"/>
      <c r="W29" s="3">
        <f t="shared" si="0"/>
        <v>0</v>
      </c>
      <c r="X29" s="3">
        <f t="shared" si="1"/>
        <v>0</v>
      </c>
      <c r="Y29" s="2">
        <f t="shared" si="2"/>
        <v>0</v>
      </c>
      <c r="AA29" s="19">
        <f t="shared" si="3"/>
        <v>0</v>
      </c>
      <c r="AB29" s="19">
        <f t="shared" si="4"/>
        <v>0</v>
      </c>
      <c r="AC29" s="19">
        <f t="shared" si="5"/>
        <v>0</v>
      </c>
      <c r="AD29" s="19">
        <f t="shared" si="6"/>
        <v>0</v>
      </c>
      <c r="AE29" s="19">
        <f t="shared" si="7"/>
        <v>0</v>
      </c>
      <c r="AF29" s="19">
        <f t="shared" si="8"/>
        <v>0</v>
      </c>
      <c r="AG29" s="19">
        <f t="shared" si="9"/>
        <v>0</v>
      </c>
    </row>
    <row r="30" spans="1:33" ht="15">
      <c r="A30">
        <v>22</v>
      </c>
      <c r="B30" s="7">
        <v>19</v>
      </c>
      <c r="C30" s="11" t="s">
        <v>33</v>
      </c>
      <c r="D30" s="13">
        <v>2855</v>
      </c>
      <c r="E30" s="20" t="s">
        <v>45</v>
      </c>
      <c r="F30" s="34"/>
      <c r="G30" s="26"/>
      <c r="H30" s="24"/>
      <c r="I30" s="26"/>
      <c r="J30" s="24"/>
      <c r="K30" s="23"/>
      <c r="L30" s="24"/>
      <c r="M30" s="26"/>
      <c r="N30" s="24"/>
      <c r="O30" s="23"/>
      <c r="P30" s="24"/>
      <c r="Q30" s="22"/>
      <c r="R30" s="25"/>
      <c r="S30" s="23"/>
      <c r="T30" s="24"/>
      <c r="U30" s="23"/>
      <c r="V30" s="24"/>
      <c r="W30" s="3">
        <f t="shared" si="0"/>
        <v>0</v>
      </c>
      <c r="X30" s="3">
        <f t="shared" si="1"/>
        <v>0</v>
      </c>
      <c r="Y30" s="2">
        <f t="shared" si="2"/>
        <v>0</v>
      </c>
      <c r="AA30" s="19">
        <f t="shared" si="3"/>
        <v>0</v>
      </c>
      <c r="AB30" s="19">
        <f t="shared" si="4"/>
        <v>0</v>
      </c>
      <c r="AC30" s="19">
        <f t="shared" si="5"/>
        <v>0</v>
      </c>
      <c r="AD30" s="19">
        <f t="shared" si="6"/>
        <v>0</v>
      </c>
      <c r="AE30" s="19">
        <f t="shared" si="7"/>
        <v>0</v>
      </c>
      <c r="AF30" s="19">
        <f t="shared" si="8"/>
        <v>0</v>
      </c>
      <c r="AG30" s="19">
        <f t="shared" si="9"/>
        <v>0</v>
      </c>
    </row>
  </sheetData>
  <sheetProtection/>
  <mergeCells count="28">
    <mergeCell ref="Q5:R5"/>
    <mergeCell ref="W4:W6"/>
    <mergeCell ref="B7:Y7"/>
    <mergeCell ref="A4:A6"/>
    <mergeCell ref="I5:J5"/>
    <mergeCell ref="K5:L5"/>
    <mergeCell ref="G5:H5"/>
    <mergeCell ref="F4:F6"/>
    <mergeCell ref="B2:Y3"/>
    <mergeCell ref="B4:B6"/>
    <mergeCell ref="C4:C6"/>
    <mergeCell ref="D4:D6"/>
    <mergeCell ref="E4:E6"/>
    <mergeCell ref="G4:H4"/>
    <mergeCell ref="S5:T5"/>
    <mergeCell ref="U5:V5"/>
    <mergeCell ref="M5:N5"/>
    <mergeCell ref="X4:X6"/>
    <mergeCell ref="B8:Y8"/>
    <mergeCell ref="Y4:Y6"/>
    <mergeCell ref="O5:P5"/>
    <mergeCell ref="I4:J4"/>
    <mergeCell ref="K4:L4"/>
    <mergeCell ref="M4:N4"/>
    <mergeCell ref="O4:P4"/>
    <mergeCell ref="Q4:R4"/>
    <mergeCell ref="S4:T4"/>
    <mergeCell ref="U4:V4"/>
  </mergeCells>
  <printOptions/>
  <pageMargins left="0.75" right="0.75" top="0.33" bottom="0.3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8"/>
  <sheetViews>
    <sheetView zoomScalePageLayoutView="0" workbookViewId="0" topLeftCell="A6">
      <selection activeCell="E24" sqref="E24"/>
    </sheetView>
  </sheetViews>
  <sheetFormatPr defaultColWidth="11.421875" defaultRowHeight="12.75"/>
  <cols>
    <col min="1" max="1" width="17.28125" style="1" customWidth="1"/>
    <col min="2" max="2" width="38.57421875" style="1" customWidth="1"/>
    <col min="3" max="3" width="13.28125" style="1" customWidth="1"/>
    <col min="4" max="4" width="26.421875" style="1" customWidth="1"/>
    <col min="5" max="5" width="11.7109375" style="1" bestFit="1" customWidth="1"/>
    <col min="6" max="6" width="14.421875" style="0" bestFit="1" customWidth="1"/>
    <col min="9" max="9" width="12.00390625" style="0" bestFit="1" customWidth="1"/>
  </cols>
  <sheetData>
    <row r="3" spans="1:8" ht="408.75" customHeight="1" thickBot="1">
      <c r="A3" s="10" t="s">
        <v>15</v>
      </c>
      <c r="B3" s="10" t="s">
        <v>16</v>
      </c>
      <c r="C3" s="10" t="s">
        <v>17</v>
      </c>
      <c r="D3" s="10" t="s">
        <v>16</v>
      </c>
      <c r="E3" s="10" t="s">
        <v>18</v>
      </c>
      <c r="F3" s="10" t="s">
        <v>19</v>
      </c>
      <c r="G3" s="10" t="s">
        <v>20</v>
      </c>
      <c r="H3" s="10" t="s">
        <v>21</v>
      </c>
    </row>
    <row r="4" spans="1:8" ht="12.75" thickTop="1">
      <c r="A4" s="59" t="s">
        <v>84</v>
      </c>
      <c r="B4" s="60"/>
      <c r="C4" s="60"/>
      <c r="D4" s="60"/>
      <c r="E4" s="60"/>
      <c r="F4" s="61"/>
      <c r="G4" s="61"/>
      <c r="H4" s="77"/>
    </row>
    <row r="5" spans="1:8" ht="15.75" customHeight="1">
      <c r="A5" s="64"/>
      <c r="B5" s="65"/>
      <c r="C5" s="65"/>
      <c r="D5" s="65"/>
      <c r="E5" s="65"/>
      <c r="F5" s="65"/>
      <c r="G5" s="65"/>
      <c r="H5" s="78"/>
    </row>
    <row r="6" spans="1:8" ht="75.75" customHeight="1">
      <c r="A6" s="79" t="s">
        <v>7</v>
      </c>
      <c r="B6" s="71" t="s">
        <v>6</v>
      </c>
      <c r="C6" s="73" t="s">
        <v>9</v>
      </c>
      <c r="D6" s="71" t="s">
        <v>5</v>
      </c>
      <c r="E6" s="81" t="s">
        <v>11</v>
      </c>
      <c r="F6" s="83" t="s">
        <v>12</v>
      </c>
      <c r="G6" s="85" t="s">
        <v>13</v>
      </c>
      <c r="H6" s="55" t="s">
        <v>14</v>
      </c>
    </row>
    <row r="7" spans="1:8" ht="18.75" customHeight="1">
      <c r="A7" s="80"/>
      <c r="B7" s="72"/>
      <c r="C7" s="72"/>
      <c r="D7" s="72"/>
      <c r="E7" s="82"/>
      <c r="F7" s="83"/>
      <c r="G7" s="85"/>
      <c r="H7" s="55"/>
    </row>
    <row r="8" spans="1:8" ht="30" customHeight="1">
      <c r="A8" s="80"/>
      <c r="B8" s="72"/>
      <c r="C8" s="72"/>
      <c r="D8" s="72"/>
      <c r="E8" s="82"/>
      <c r="F8" s="84"/>
      <c r="G8" s="85"/>
      <c r="H8" s="55"/>
    </row>
    <row r="9" spans="1:9" ht="15">
      <c r="A9" s="49" t="s">
        <v>10</v>
      </c>
      <c r="B9" s="50"/>
      <c r="C9" s="50"/>
      <c r="D9" s="50"/>
      <c r="E9" s="50"/>
      <c r="F9" s="50"/>
      <c r="G9" s="50"/>
      <c r="H9" s="6"/>
      <c r="I9" t="s">
        <v>59</v>
      </c>
    </row>
    <row r="10" spans="1:9" ht="15">
      <c r="A10" s="33">
        <v>13</v>
      </c>
      <c r="B10" s="41" t="s">
        <v>67</v>
      </c>
      <c r="C10" s="11">
        <f>VLOOKUP(A10,'Clasificación LIGA'!$B$9:$D$29,3,FALSE)</f>
        <v>2473</v>
      </c>
      <c r="D10" s="44" t="s">
        <v>92</v>
      </c>
      <c r="E10" s="48" t="s">
        <v>112</v>
      </c>
      <c r="F10" s="42">
        <v>4947.96</v>
      </c>
      <c r="G10" s="8">
        <v>1</v>
      </c>
      <c r="H10" s="9">
        <v>25</v>
      </c>
      <c r="I10" t="s">
        <v>64</v>
      </c>
    </row>
    <row r="11" spans="1:9" ht="14.25" customHeight="1">
      <c r="A11" s="33">
        <v>2</v>
      </c>
      <c r="B11" s="41" t="s">
        <v>93</v>
      </c>
      <c r="C11" s="11">
        <f>VLOOKUP(A11,'Clasificación LIGA'!$B$9:$D$29,3,FALSE)</f>
        <v>3788</v>
      </c>
      <c r="D11" s="44" t="s">
        <v>94</v>
      </c>
      <c r="E11" s="48" t="s">
        <v>113</v>
      </c>
      <c r="F11" s="42">
        <v>4780.68</v>
      </c>
      <c r="G11" s="8">
        <v>2</v>
      </c>
      <c r="H11" s="9">
        <v>23</v>
      </c>
      <c r="I11" t="s">
        <v>64</v>
      </c>
    </row>
    <row r="12" spans="1:9" ht="14.25" customHeight="1">
      <c r="A12" s="33">
        <v>4</v>
      </c>
      <c r="B12" s="41" t="s">
        <v>36</v>
      </c>
      <c r="C12" s="11">
        <f>VLOOKUP(A12,'Clasificación LIGA'!$B$9:$D$29,3,FALSE)</f>
        <v>1774</v>
      </c>
      <c r="D12" s="44" t="s">
        <v>95</v>
      </c>
      <c r="E12" s="48" t="s">
        <v>114</v>
      </c>
      <c r="F12" s="42">
        <v>4654.01</v>
      </c>
      <c r="G12" s="8">
        <v>3</v>
      </c>
      <c r="H12" s="9">
        <v>20</v>
      </c>
      <c r="I12" t="s">
        <v>64</v>
      </c>
    </row>
    <row r="13" spans="1:9" ht="14.25" customHeight="1">
      <c r="A13" s="33">
        <v>6</v>
      </c>
      <c r="B13" s="41" t="s">
        <v>65</v>
      </c>
      <c r="C13" s="11">
        <f>VLOOKUP(A13,'Clasificación LIGA'!$B$9:$D$29,3,FALSE)</f>
        <v>1032</v>
      </c>
      <c r="D13" s="44" t="s">
        <v>96</v>
      </c>
      <c r="E13" s="48" t="s">
        <v>115</v>
      </c>
      <c r="F13" s="42">
        <v>4613.17</v>
      </c>
      <c r="G13" s="8">
        <v>4</v>
      </c>
      <c r="H13" s="9">
        <v>19</v>
      </c>
      <c r="I13" t="s">
        <v>64</v>
      </c>
    </row>
    <row r="14" spans="1:9" ht="14.25" customHeight="1">
      <c r="A14" s="33">
        <v>3</v>
      </c>
      <c r="B14" s="41" t="s">
        <v>31</v>
      </c>
      <c r="C14" s="11">
        <f>VLOOKUP(A14,'Clasificación LIGA'!$B$9:$D$29,3,FALSE)</f>
        <v>2607</v>
      </c>
      <c r="D14" s="44" t="s">
        <v>97</v>
      </c>
      <c r="E14" s="48" t="s">
        <v>116</v>
      </c>
      <c r="F14" s="42">
        <v>4538.18</v>
      </c>
      <c r="G14" s="8">
        <v>5</v>
      </c>
      <c r="H14" s="9">
        <v>18</v>
      </c>
      <c r="I14" t="s">
        <v>64</v>
      </c>
    </row>
    <row r="15" spans="1:9" ht="15" customHeight="1">
      <c r="A15" s="33">
        <v>5</v>
      </c>
      <c r="B15" s="41" t="s">
        <v>66</v>
      </c>
      <c r="C15" s="11">
        <f>VLOOKUP(A15,'Clasificación LIGA'!$B$9:$D$29,3,FALSE)</f>
        <v>2584</v>
      </c>
      <c r="D15" s="44" t="s">
        <v>97</v>
      </c>
      <c r="E15" s="48" t="s">
        <v>117</v>
      </c>
      <c r="F15" s="42">
        <v>4098.93</v>
      </c>
      <c r="G15" s="8">
        <v>6</v>
      </c>
      <c r="H15" s="9">
        <v>17</v>
      </c>
      <c r="I15" t="s">
        <v>64</v>
      </c>
    </row>
    <row r="16" spans="1:9" ht="14.25" customHeight="1">
      <c r="A16" s="33">
        <v>10</v>
      </c>
      <c r="B16" s="41" t="s">
        <v>53</v>
      </c>
      <c r="C16" s="11">
        <f>VLOOKUP(A16,'Clasificación LIGA'!$B$9:$D$29,3,FALSE)</f>
        <v>2086</v>
      </c>
      <c r="D16" s="44" t="s">
        <v>98</v>
      </c>
      <c r="E16" s="48" t="s">
        <v>118</v>
      </c>
      <c r="F16" s="42">
        <v>4017.24</v>
      </c>
      <c r="G16" s="8">
        <v>7</v>
      </c>
      <c r="H16" s="9">
        <v>16</v>
      </c>
      <c r="I16" t="s">
        <v>64</v>
      </c>
    </row>
    <row r="17" spans="1:9" ht="14.25" customHeight="1">
      <c r="A17" s="33">
        <v>12</v>
      </c>
      <c r="B17" s="41" t="s">
        <v>99</v>
      </c>
      <c r="C17" s="11">
        <f>VLOOKUP(A17,'Clasificación LIGA'!$B$9:$D$29,3,FALSE)</f>
        <v>2586</v>
      </c>
      <c r="D17" s="44" t="s">
        <v>100</v>
      </c>
      <c r="E17" s="48" t="s">
        <v>119</v>
      </c>
      <c r="F17" s="42">
        <v>3715.05</v>
      </c>
      <c r="G17" s="8">
        <v>8</v>
      </c>
      <c r="H17" s="9">
        <v>15</v>
      </c>
      <c r="I17" t="s">
        <v>64</v>
      </c>
    </row>
    <row r="18" spans="1:9" ht="14.25" customHeight="1">
      <c r="A18" s="33">
        <v>20</v>
      </c>
      <c r="B18" s="41" t="s">
        <v>101</v>
      </c>
      <c r="C18" s="11">
        <f>VLOOKUP(A18,'Clasificación LIGA'!$B$9:$D$29,3,FALSE)</f>
        <v>3184</v>
      </c>
      <c r="D18" s="44" t="s">
        <v>102</v>
      </c>
      <c r="E18" s="48" t="s">
        <v>120</v>
      </c>
      <c r="F18" s="42">
        <v>3683.37</v>
      </c>
      <c r="G18" s="8">
        <v>9</v>
      </c>
      <c r="H18" s="9">
        <v>14</v>
      </c>
      <c r="I18" t="s">
        <v>64</v>
      </c>
    </row>
    <row r="19" spans="1:9" ht="14.25" customHeight="1">
      <c r="A19" s="33">
        <v>14</v>
      </c>
      <c r="B19" s="41" t="s">
        <v>39</v>
      </c>
      <c r="C19" s="11">
        <f>VLOOKUP(A19,'Clasificación LIGA'!$B$9:$D$29,3,FALSE)</f>
        <v>1227</v>
      </c>
      <c r="D19" s="44" t="s">
        <v>94</v>
      </c>
      <c r="E19" s="48" t="s">
        <v>121</v>
      </c>
      <c r="F19" s="42">
        <v>3496.49</v>
      </c>
      <c r="G19" s="8">
        <v>10</v>
      </c>
      <c r="H19" s="9">
        <v>13</v>
      </c>
      <c r="I19" t="s">
        <v>64</v>
      </c>
    </row>
    <row r="20" spans="1:9" ht="14.25" customHeight="1">
      <c r="A20" s="33">
        <v>15</v>
      </c>
      <c r="B20" s="41" t="s">
        <v>103</v>
      </c>
      <c r="C20" s="11">
        <f>VLOOKUP(A20,'Clasificación LIGA'!$B$9:$D$29,3,FALSE)</f>
        <v>2588</v>
      </c>
      <c r="D20" s="44" t="s">
        <v>104</v>
      </c>
      <c r="E20" s="27"/>
      <c r="F20" s="42">
        <v>3458.66</v>
      </c>
      <c r="G20" s="8">
        <v>11</v>
      </c>
      <c r="H20" s="9">
        <v>12</v>
      </c>
      <c r="I20" t="s">
        <v>64</v>
      </c>
    </row>
    <row r="21" spans="1:9" ht="15" customHeight="1">
      <c r="A21" s="33">
        <v>21</v>
      </c>
      <c r="B21" s="41" t="s">
        <v>105</v>
      </c>
      <c r="C21" s="43">
        <f>VLOOKUP(A21,'Clasificación LIGA'!$B$9:$D$29,3,FALSE)</f>
        <v>6390</v>
      </c>
      <c r="D21" s="44" t="s">
        <v>106</v>
      </c>
      <c r="E21" s="27"/>
      <c r="F21" s="42">
        <v>3165.04</v>
      </c>
      <c r="G21" s="8">
        <v>12</v>
      </c>
      <c r="H21" s="9">
        <v>11</v>
      </c>
      <c r="I21" t="s">
        <v>64</v>
      </c>
    </row>
    <row r="22" spans="1:9" ht="15">
      <c r="A22" s="33">
        <v>7</v>
      </c>
      <c r="B22" s="41" t="s">
        <v>41</v>
      </c>
      <c r="C22" s="11">
        <f>VLOOKUP(A22,'Clasificación LIGA'!$B$9:$D$29,3,FALSE)</f>
        <v>2499</v>
      </c>
      <c r="D22" s="44" t="s">
        <v>107</v>
      </c>
      <c r="E22" s="48" t="s">
        <v>122</v>
      </c>
      <c r="F22" s="42">
        <v>2926.65</v>
      </c>
      <c r="G22" s="8">
        <v>13</v>
      </c>
      <c r="H22" s="9">
        <v>10</v>
      </c>
      <c r="I22" t="s">
        <v>64</v>
      </c>
    </row>
    <row r="23" spans="1:9" ht="15">
      <c r="A23" s="33">
        <v>1</v>
      </c>
      <c r="B23" s="41" t="s">
        <v>38</v>
      </c>
      <c r="C23" s="11">
        <f>VLOOKUP(A23,'Clasificación LIGA'!$B$9:$D$29,3,FALSE)</f>
        <v>1434</v>
      </c>
      <c r="D23" s="44" t="s">
        <v>108</v>
      </c>
      <c r="E23" s="48" t="s">
        <v>123</v>
      </c>
      <c r="F23" s="42">
        <v>2901.78</v>
      </c>
      <c r="G23" s="8">
        <v>14</v>
      </c>
      <c r="H23" s="9">
        <v>9</v>
      </c>
      <c r="I23" t="s">
        <v>64</v>
      </c>
    </row>
    <row r="24" spans="1:9" ht="15" customHeight="1">
      <c r="A24" s="33">
        <v>9</v>
      </c>
      <c r="B24" s="41" t="s">
        <v>63</v>
      </c>
      <c r="C24" s="11">
        <f>VLOOKUP(A24,'Clasificación LIGA'!$B$9:$D$29,3,FALSE)</f>
        <v>1365</v>
      </c>
      <c r="D24" s="44" t="s">
        <v>109</v>
      </c>
      <c r="E24" s="48" t="s">
        <v>124</v>
      </c>
      <c r="F24" s="42">
        <v>11.22</v>
      </c>
      <c r="G24" s="8">
        <v>15</v>
      </c>
      <c r="H24" s="9">
        <v>8</v>
      </c>
      <c r="I24" t="s">
        <v>64</v>
      </c>
    </row>
    <row r="25" spans="1:5" ht="15">
      <c r="A25" s="41"/>
      <c r="C25" s="41"/>
      <c r="E25" s="41"/>
    </row>
    <row r="26" spans="1:5" ht="15">
      <c r="A26" s="41"/>
      <c r="C26" s="41"/>
      <c r="E26" s="41"/>
    </row>
    <row r="27" spans="1:5" ht="15">
      <c r="A27" s="41"/>
      <c r="C27" s="41"/>
      <c r="E27" s="41"/>
    </row>
    <row r="28" spans="1:5" ht="15">
      <c r="A28" s="41"/>
      <c r="C28" s="41"/>
      <c r="E28" s="41"/>
    </row>
    <row r="29" spans="1:5" ht="15">
      <c r="A29" s="41"/>
      <c r="C29" s="41"/>
      <c r="E29" s="41"/>
    </row>
    <row r="30" spans="1:5" ht="15">
      <c r="A30" s="41"/>
      <c r="C30" s="41"/>
      <c r="E30" s="41"/>
    </row>
    <row r="31" spans="1:5" ht="15">
      <c r="A31" s="41"/>
      <c r="C31" s="41"/>
      <c r="E31" s="41"/>
    </row>
    <row r="32" spans="1:5" ht="15">
      <c r="A32" s="41"/>
      <c r="C32" s="41"/>
      <c r="E32" s="41"/>
    </row>
    <row r="33" spans="1:5" ht="15">
      <c r="A33" s="41"/>
      <c r="C33" s="41"/>
      <c r="E33" s="41"/>
    </row>
    <row r="34" spans="1:5" ht="15">
      <c r="A34" s="41"/>
      <c r="C34" s="41"/>
      <c r="E34" s="41"/>
    </row>
    <row r="35" spans="1:5" ht="15">
      <c r="A35" s="41"/>
      <c r="C35" s="41"/>
      <c r="E35" s="41"/>
    </row>
    <row r="36" spans="1:5" ht="15">
      <c r="A36" s="41"/>
      <c r="C36" s="41"/>
      <c r="E36" s="41"/>
    </row>
    <row r="37" spans="1:5" ht="15">
      <c r="A37" s="41"/>
      <c r="C37" s="41"/>
      <c r="E37" s="41"/>
    </row>
    <row r="38" spans="1:5" ht="15">
      <c r="A38" s="41"/>
      <c r="C38" s="41"/>
      <c r="E38" s="41"/>
    </row>
  </sheetData>
  <sheetProtection/>
  <mergeCells count="10">
    <mergeCell ref="A9:G9"/>
    <mergeCell ref="A4:H5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4">
      <selection activeCell="E19" sqref="E19"/>
    </sheetView>
  </sheetViews>
  <sheetFormatPr defaultColWidth="11.421875" defaultRowHeight="12.75"/>
  <cols>
    <col min="1" max="1" width="18.7109375" style="1" customWidth="1"/>
    <col min="2" max="2" width="38.421875" style="1" customWidth="1"/>
    <col min="3" max="3" width="13.28125" style="1" customWidth="1"/>
    <col min="4" max="4" width="28.8515625" style="1" customWidth="1"/>
    <col min="5" max="5" width="11.7109375" style="1" bestFit="1" customWidth="1"/>
    <col min="6" max="6" width="17.7109375" style="0" customWidth="1"/>
    <col min="7" max="7" width="8.140625" style="0" customWidth="1"/>
    <col min="8" max="8" width="8.421875" style="0" customWidth="1"/>
    <col min="9" max="9" width="9.8515625" style="0" customWidth="1"/>
  </cols>
  <sheetData>
    <row r="3" spans="1:8" ht="239.25" customHeight="1" thickBot="1">
      <c r="A3" s="10" t="s">
        <v>15</v>
      </c>
      <c r="B3" s="10" t="s">
        <v>16</v>
      </c>
      <c r="C3" s="10" t="s">
        <v>17</v>
      </c>
      <c r="D3" s="10" t="s">
        <v>16</v>
      </c>
      <c r="E3" s="10" t="s">
        <v>18</v>
      </c>
      <c r="F3" s="10" t="s">
        <v>19</v>
      </c>
      <c r="G3" s="10" t="s">
        <v>20</v>
      </c>
      <c r="H3" s="10" t="s">
        <v>21</v>
      </c>
    </row>
    <row r="4" spans="1:8" ht="12.75" thickTop="1">
      <c r="A4" s="59" t="s">
        <v>85</v>
      </c>
      <c r="B4" s="60"/>
      <c r="C4" s="60"/>
      <c r="D4" s="60"/>
      <c r="E4" s="60"/>
      <c r="F4" s="61"/>
      <c r="G4" s="61"/>
      <c r="H4" s="77"/>
    </row>
    <row r="5" spans="1:8" ht="15.75" customHeight="1">
      <c r="A5" s="64"/>
      <c r="B5" s="65"/>
      <c r="C5" s="65"/>
      <c r="D5" s="65"/>
      <c r="E5" s="65"/>
      <c r="F5" s="65"/>
      <c r="G5" s="65"/>
      <c r="H5" s="78"/>
    </row>
    <row r="6" spans="1:8" ht="75.75" customHeight="1">
      <c r="A6" s="79" t="s">
        <v>7</v>
      </c>
      <c r="B6" s="71" t="s">
        <v>6</v>
      </c>
      <c r="C6" s="73" t="s">
        <v>9</v>
      </c>
      <c r="D6" s="71" t="s">
        <v>5</v>
      </c>
      <c r="E6" s="81" t="s">
        <v>11</v>
      </c>
      <c r="F6" s="83" t="s">
        <v>12</v>
      </c>
      <c r="G6" s="85" t="s">
        <v>13</v>
      </c>
      <c r="H6" s="55" t="s">
        <v>14</v>
      </c>
    </row>
    <row r="7" spans="1:8" ht="18.75" customHeight="1">
      <c r="A7" s="80"/>
      <c r="B7" s="72"/>
      <c r="C7" s="72"/>
      <c r="D7" s="72"/>
      <c r="E7" s="82"/>
      <c r="F7" s="83"/>
      <c r="G7" s="85"/>
      <c r="H7" s="55"/>
    </row>
    <row r="8" spans="1:8" ht="30" customHeight="1">
      <c r="A8" s="80"/>
      <c r="B8" s="72"/>
      <c r="C8" s="72"/>
      <c r="D8" s="72"/>
      <c r="E8" s="82"/>
      <c r="F8" s="84"/>
      <c r="G8" s="85"/>
      <c r="H8" s="55"/>
    </row>
    <row r="9" spans="1:9" ht="15">
      <c r="A9" s="49" t="s">
        <v>10</v>
      </c>
      <c r="B9" s="51"/>
      <c r="C9" s="50"/>
      <c r="D9" s="50"/>
      <c r="E9" s="50"/>
      <c r="F9" s="50"/>
      <c r="G9" s="50"/>
      <c r="H9" s="6"/>
      <c r="I9" t="s">
        <v>59</v>
      </c>
    </row>
    <row r="10" spans="1:9" ht="15">
      <c r="A10" s="31">
        <v>4</v>
      </c>
      <c r="B10" s="41" t="s">
        <v>36</v>
      </c>
      <c r="C10" s="11">
        <f>VLOOKUP(A10,'Clasificación LIGA'!$B$9:$D$30,3,FALSE)</f>
        <v>1774</v>
      </c>
      <c r="D10" s="41" t="s">
        <v>106</v>
      </c>
      <c r="E10" s="48" t="s">
        <v>129</v>
      </c>
      <c r="F10" s="42">
        <v>5961.4</v>
      </c>
      <c r="G10" s="8">
        <v>1</v>
      </c>
      <c r="H10" s="9">
        <v>25</v>
      </c>
      <c r="I10" t="s">
        <v>64</v>
      </c>
    </row>
    <row r="11" spans="1:9" ht="14.25" customHeight="1">
      <c r="A11" s="31">
        <v>13</v>
      </c>
      <c r="B11" s="41" t="s">
        <v>67</v>
      </c>
      <c r="C11" s="11">
        <f>VLOOKUP(A11,'Clasificación LIGA'!$B$9:$D$30,3,FALSE)</f>
        <v>2473</v>
      </c>
      <c r="D11" s="41" t="s">
        <v>92</v>
      </c>
      <c r="E11" s="48" t="s">
        <v>130</v>
      </c>
      <c r="F11" s="42">
        <v>5570.6</v>
      </c>
      <c r="G11" s="8">
        <v>2</v>
      </c>
      <c r="H11" s="9">
        <v>23</v>
      </c>
      <c r="I11" t="s">
        <v>64</v>
      </c>
    </row>
    <row r="12" spans="1:9" ht="14.25" customHeight="1">
      <c r="A12" s="31">
        <v>14</v>
      </c>
      <c r="B12" s="41" t="s">
        <v>39</v>
      </c>
      <c r="C12" s="11">
        <f>VLOOKUP(A12,'Clasificación LIGA'!$B$9:$D$30,3,FALSE)</f>
        <v>1227</v>
      </c>
      <c r="D12" s="41" t="s">
        <v>94</v>
      </c>
      <c r="E12" s="48" t="s">
        <v>131</v>
      </c>
      <c r="F12" s="42">
        <v>5425.73</v>
      </c>
      <c r="G12" s="8">
        <v>3</v>
      </c>
      <c r="H12" s="9">
        <v>20</v>
      </c>
      <c r="I12" t="s">
        <v>64</v>
      </c>
    </row>
    <row r="13" spans="1:9" ht="14.25" customHeight="1">
      <c r="A13" s="31">
        <v>6</v>
      </c>
      <c r="B13" s="41" t="s">
        <v>65</v>
      </c>
      <c r="C13" s="11">
        <f>VLOOKUP(A13,'Clasificación LIGA'!$B$9:$D$30,3,FALSE)</f>
        <v>1032</v>
      </c>
      <c r="D13" s="41" t="s">
        <v>96</v>
      </c>
      <c r="E13" s="48" t="s">
        <v>132</v>
      </c>
      <c r="F13" s="42">
        <v>5391.53</v>
      </c>
      <c r="G13" s="8">
        <v>4</v>
      </c>
      <c r="H13" s="9">
        <v>19</v>
      </c>
      <c r="I13" t="s">
        <v>64</v>
      </c>
    </row>
    <row r="14" spans="1:9" ht="14.25" customHeight="1">
      <c r="A14" s="31">
        <v>10</v>
      </c>
      <c r="B14" s="41" t="s">
        <v>53</v>
      </c>
      <c r="C14" s="11">
        <f>VLOOKUP(A14,'Clasificación LIGA'!$B$9:$D$30,3,FALSE)</f>
        <v>2086</v>
      </c>
      <c r="D14" s="41" t="s">
        <v>98</v>
      </c>
      <c r="E14" s="48" t="s">
        <v>133</v>
      </c>
      <c r="F14" s="42">
        <v>5374.93</v>
      </c>
      <c r="G14" s="8">
        <v>5</v>
      </c>
      <c r="H14" s="9">
        <v>18</v>
      </c>
      <c r="I14" t="s">
        <v>64</v>
      </c>
    </row>
    <row r="15" spans="1:9" ht="15" customHeight="1">
      <c r="A15" s="31">
        <v>21</v>
      </c>
      <c r="B15" s="41" t="s">
        <v>105</v>
      </c>
      <c r="C15" s="11">
        <f>VLOOKUP(A15,'Clasificación LIGA'!$B$9:$D$30,3,FALSE)</f>
        <v>6390</v>
      </c>
      <c r="D15" s="41" t="s">
        <v>106</v>
      </c>
      <c r="E15" s="48" t="s">
        <v>134</v>
      </c>
      <c r="F15" s="42">
        <v>5108.69</v>
      </c>
      <c r="G15" s="8">
        <v>6</v>
      </c>
      <c r="H15" s="9">
        <v>17</v>
      </c>
      <c r="I15" t="s">
        <v>64</v>
      </c>
    </row>
    <row r="16" spans="1:9" ht="14.25" customHeight="1">
      <c r="A16" s="31">
        <v>1</v>
      </c>
      <c r="B16" s="41" t="s">
        <v>38</v>
      </c>
      <c r="C16" s="11">
        <f>VLOOKUP(A16,'Clasificación LIGA'!$B$9:$D$30,3,FALSE)</f>
        <v>1434</v>
      </c>
      <c r="D16" s="41" t="s">
        <v>108</v>
      </c>
      <c r="E16" s="48" t="s">
        <v>135</v>
      </c>
      <c r="F16" s="42">
        <v>4924.23</v>
      </c>
      <c r="G16" s="8">
        <v>7</v>
      </c>
      <c r="H16" s="9">
        <v>16</v>
      </c>
      <c r="I16" t="s">
        <v>64</v>
      </c>
    </row>
    <row r="17" spans="1:9" ht="14.25" customHeight="1">
      <c r="A17" s="31">
        <v>7</v>
      </c>
      <c r="B17" s="41" t="s">
        <v>41</v>
      </c>
      <c r="C17" s="11">
        <f>VLOOKUP(A17,'Clasificación LIGA'!$B$9:$D$30,3,FALSE)</f>
        <v>2499</v>
      </c>
      <c r="D17" s="41" t="s">
        <v>107</v>
      </c>
      <c r="E17" s="48" t="s">
        <v>136</v>
      </c>
      <c r="F17" s="42">
        <v>4017.86</v>
      </c>
      <c r="G17" s="8">
        <v>8</v>
      </c>
      <c r="H17" s="9">
        <v>15</v>
      </c>
      <c r="I17" t="s">
        <v>126</v>
      </c>
    </row>
    <row r="18" spans="1:9" ht="14.25" customHeight="1">
      <c r="A18" s="31">
        <v>12</v>
      </c>
      <c r="B18" s="41" t="s">
        <v>99</v>
      </c>
      <c r="C18" s="11">
        <f>VLOOKUP(A18,'Clasificación LIGA'!$B$9:$D$30,3,FALSE)</f>
        <v>2586</v>
      </c>
      <c r="D18" s="41" t="s">
        <v>100</v>
      </c>
      <c r="E18" s="48" t="s">
        <v>137</v>
      </c>
      <c r="F18" s="42">
        <v>3065.54</v>
      </c>
      <c r="G18" s="8">
        <v>9</v>
      </c>
      <c r="H18" s="9">
        <v>14</v>
      </c>
      <c r="I18" t="s">
        <v>64</v>
      </c>
    </row>
    <row r="19" spans="1:9" ht="14.25" customHeight="1">
      <c r="A19" s="31">
        <v>22</v>
      </c>
      <c r="B19" s="41" t="s">
        <v>125</v>
      </c>
      <c r="C19" s="11">
        <f>VLOOKUP(A19,'Clasificación LIGA'!$B$9:$D$30,3,FALSE)</f>
        <v>6294</v>
      </c>
      <c r="D19" s="41" t="s">
        <v>98</v>
      </c>
      <c r="E19" s="48" t="s">
        <v>138</v>
      </c>
      <c r="F19" s="42">
        <v>2168.47</v>
      </c>
      <c r="G19" s="8">
        <v>10</v>
      </c>
      <c r="H19" s="9">
        <v>13</v>
      </c>
      <c r="I19" t="s">
        <v>126</v>
      </c>
    </row>
  </sheetData>
  <sheetProtection/>
  <mergeCells count="10">
    <mergeCell ref="A4:H5"/>
    <mergeCell ref="A9:G9"/>
    <mergeCell ref="E6:E8"/>
    <mergeCell ref="H6:H8"/>
    <mergeCell ref="A6:A8"/>
    <mergeCell ref="B6:B8"/>
    <mergeCell ref="C6:C8"/>
    <mergeCell ref="D6:D8"/>
    <mergeCell ref="F6:F8"/>
    <mergeCell ref="G6:G8"/>
  </mergeCells>
  <printOptions/>
  <pageMargins left="0.75" right="0.75" top="0.33" bottom="0.3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9"/>
  <sheetViews>
    <sheetView tabSelected="1" zoomScalePageLayoutView="0" workbookViewId="0" topLeftCell="A4">
      <selection activeCell="E10" sqref="E10:E19"/>
    </sheetView>
  </sheetViews>
  <sheetFormatPr defaultColWidth="11.421875" defaultRowHeight="12.75"/>
  <cols>
    <col min="1" max="1" width="17.8515625" style="0" customWidth="1"/>
    <col min="2" max="2" width="35.140625" style="0" customWidth="1"/>
    <col min="4" max="4" width="30.28125" style="0" customWidth="1"/>
  </cols>
  <sheetData>
    <row r="3" spans="1:8" ht="408.75" customHeight="1" thickBot="1">
      <c r="A3" s="10" t="s">
        <v>15</v>
      </c>
      <c r="B3" s="10" t="s">
        <v>16</v>
      </c>
      <c r="C3" s="10" t="s">
        <v>17</v>
      </c>
      <c r="D3" s="10" t="s">
        <v>16</v>
      </c>
      <c r="E3" s="10" t="s">
        <v>18</v>
      </c>
      <c r="F3" s="10" t="s">
        <v>19</v>
      </c>
      <c r="G3" s="10" t="s">
        <v>20</v>
      </c>
      <c r="H3" s="10" t="s">
        <v>21</v>
      </c>
    </row>
    <row r="4" spans="1:8" ht="22.5" customHeight="1" thickTop="1">
      <c r="A4" s="59" t="s">
        <v>86</v>
      </c>
      <c r="B4" s="60"/>
      <c r="C4" s="60"/>
      <c r="D4" s="60"/>
      <c r="E4" s="60"/>
      <c r="F4" s="61"/>
      <c r="G4" s="61"/>
      <c r="H4" s="77"/>
    </row>
    <row r="5" spans="1:8" ht="23.25" customHeight="1">
      <c r="A5" s="64"/>
      <c r="B5" s="65"/>
      <c r="C5" s="65"/>
      <c r="D5" s="65"/>
      <c r="E5" s="65"/>
      <c r="F5" s="65"/>
      <c r="G5" s="65"/>
      <c r="H5" s="78"/>
    </row>
    <row r="6" spans="1:8" ht="12">
      <c r="A6" s="79" t="s">
        <v>7</v>
      </c>
      <c r="B6" s="71" t="s">
        <v>6</v>
      </c>
      <c r="C6" s="73" t="s">
        <v>9</v>
      </c>
      <c r="D6" s="71" t="s">
        <v>5</v>
      </c>
      <c r="E6" s="81" t="s">
        <v>11</v>
      </c>
      <c r="F6" s="83" t="s">
        <v>12</v>
      </c>
      <c r="G6" s="85" t="s">
        <v>13</v>
      </c>
      <c r="H6" s="55" t="s">
        <v>14</v>
      </c>
    </row>
    <row r="7" spans="1:8" ht="12">
      <c r="A7" s="80"/>
      <c r="B7" s="72"/>
      <c r="C7" s="72"/>
      <c r="D7" s="72"/>
      <c r="E7" s="82"/>
      <c r="F7" s="83"/>
      <c r="G7" s="85"/>
      <c r="H7" s="55"/>
    </row>
    <row r="8" spans="1:8" ht="55.5" customHeight="1">
      <c r="A8" s="80"/>
      <c r="B8" s="72"/>
      <c r="C8" s="72"/>
      <c r="D8" s="72"/>
      <c r="E8" s="82"/>
      <c r="F8" s="84"/>
      <c r="G8" s="85"/>
      <c r="H8" s="55"/>
    </row>
    <row r="9" spans="1:9" ht="12.75" customHeight="1">
      <c r="A9" s="86" t="s">
        <v>54</v>
      </c>
      <c r="B9" s="87"/>
      <c r="C9" s="87"/>
      <c r="D9" s="87"/>
      <c r="E9" s="87"/>
      <c r="F9" s="87"/>
      <c r="G9" s="87"/>
      <c r="H9" s="6"/>
      <c r="I9" t="s">
        <v>59</v>
      </c>
    </row>
    <row r="10" spans="1:9" ht="15">
      <c r="A10" s="4">
        <v>13</v>
      </c>
      <c r="B10" s="41" t="s">
        <v>67</v>
      </c>
      <c r="C10" s="13">
        <f>VLOOKUP(A10,'Clasificación LIGA'!$B$9:$D$30,3,FALSE)</f>
        <v>2473</v>
      </c>
      <c r="D10" s="41" t="s">
        <v>92</v>
      </c>
      <c r="E10" s="48" t="s">
        <v>139</v>
      </c>
      <c r="F10" s="42">
        <v>5847.27</v>
      </c>
      <c r="G10" s="41">
        <v>1</v>
      </c>
      <c r="H10" s="9">
        <v>25</v>
      </c>
      <c r="I10" t="s">
        <v>64</v>
      </c>
    </row>
    <row r="11" spans="1:9" ht="12" customHeight="1">
      <c r="A11" s="4">
        <v>4</v>
      </c>
      <c r="B11" s="41" t="s">
        <v>36</v>
      </c>
      <c r="C11" s="13">
        <f>VLOOKUP(A11,'Clasificación LIGA'!$B$9:$D$30,3,FALSE)</f>
        <v>1774</v>
      </c>
      <c r="D11" s="41" t="s">
        <v>127</v>
      </c>
      <c r="E11" s="48" t="s">
        <v>140</v>
      </c>
      <c r="F11" s="42">
        <v>5025</v>
      </c>
      <c r="G11" s="41">
        <v>2</v>
      </c>
      <c r="H11" s="9">
        <v>23</v>
      </c>
      <c r="I11" t="s">
        <v>64</v>
      </c>
    </row>
    <row r="12" spans="1:9" ht="12" customHeight="1">
      <c r="A12" s="4">
        <v>5</v>
      </c>
      <c r="B12" s="41" t="s">
        <v>66</v>
      </c>
      <c r="C12" s="13">
        <f>VLOOKUP(A12,'Clasificación LIGA'!$B$9:$D$30,3,FALSE)</f>
        <v>2584</v>
      </c>
      <c r="D12" s="41" t="s">
        <v>97</v>
      </c>
      <c r="E12" s="48" t="s">
        <v>141</v>
      </c>
      <c r="F12" s="42">
        <v>5020.01</v>
      </c>
      <c r="G12" s="41">
        <v>3</v>
      </c>
      <c r="H12" s="9">
        <v>20</v>
      </c>
      <c r="I12" t="s">
        <v>64</v>
      </c>
    </row>
    <row r="13" spans="1:9" ht="15">
      <c r="A13" s="4">
        <v>3</v>
      </c>
      <c r="B13" s="41" t="s">
        <v>31</v>
      </c>
      <c r="C13" s="13">
        <f>VLOOKUP(A13,'Clasificación LIGA'!$B$9:$D$30,3,FALSE)</f>
        <v>2607</v>
      </c>
      <c r="D13" s="41" t="s">
        <v>97</v>
      </c>
      <c r="E13" s="48" t="s">
        <v>142</v>
      </c>
      <c r="F13" s="42">
        <v>4709.56</v>
      </c>
      <c r="G13" s="41">
        <v>4</v>
      </c>
      <c r="H13" s="9">
        <v>19</v>
      </c>
      <c r="I13" t="s">
        <v>64</v>
      </c>
    </row>
    <row r="14" spans="1:9" ht="15">
      <c r="A14" s="4">
        <v>10</v>
      </c>
      <c r="B14" s="41" t="s">
        <v>53</v>
      </c>
      <c r="C14" s="13">
        <f>VLOOKUP(A14,'Clasificación LIGA'!$B$9:$D$30,3,FALSE)</f>
        <v>2086</v>
      </c>
      <c r="D14" s="41" t="s">
        <v>98</v>
      </c>
      <c r="E14" s="48" t="s">
        <v>143</v>
      </c>
      <c r="F14" s="42">
        <v>4336.75</v>
      </c>
      <c r="G14" s="41">
        <v>5</v>
      </c>
      <c r="H14" s="9">
        <v>18</v>
      </c>
      <c r="I14" t="s">
        <v>64</v>
      </c>
    </row>
    <row r="15" spans="1:9" ht="15">
      <c r="A15" s="4">
        <v>8</v>
      </c>
      <c r="B15" s="41" t="s">
        <v>34</v>
      </c>
      <c r="C15" s="13">
        <f>VLOOKUP(A15,'Clasificación LIGA'!$B$9:$D$30,3,FALSE)</f>
        <v>1254</v>
      </c>
      <c r="D15" s="41" t="s">
        <v>128</v>
      </c>
      <c r="E15" s="48" t="s">
        <v>144</v>
      </c>
      <c r="F15" s="42">
        <v>4158.91</v>
      </c>
      <c r="G15" s="41">
        <v>6</v>
      </c>
      <c r="H15" s="9">
        <v>17</v>
      </c>
      <c r="I15" t="s">
        <v>64</v>
      </c>
    </row>
    <row r="16" spans="1:9" ht="15">
      <c r="A16" s="4">
        <v>15</v>
      </c>
      <c r="B16" s="41" t="s">
        <v>103</v>
      </c>
      <c r="C16" s="13">
        <f>VLOOKUP(A16,'Clasificación LIGA'!$B$9:$D$30,3,FALSE)</f>
        <v>2588</v>
      </c>
      <c r="D16" s="41" t="s">
        <v>104</v>
      </c>
      <c r="E16" s="48" t="s">
        <v>145</v>
      </c>
      <c r="F16" s="42">
        <v>4153.82</v>
      </c>
      <c r="G16" s="41">
        <v>7</v>
      </c>
      <c r="H16" s="9">
        <v>16</v>
      </c>
      <c r="I16" t="s">
        <v>64</v>
      </c>
    </row>
    <row r="17" spans="1:9" ht="15">
      <c r="A17" s="4">
        <v>1</v>
      </c>
      <c r="B17" s="41" t="s">
        <v>38</v>
      </c>
      <c r="C17" s="13">
        <f>VLOOKUP(A17,'Clasificación LIGA'!$B$9:$D$30,3,FALSE)</f>
        <v>1434</v>
      </c>
      <c r="D17" s="41" t="s">
        <v>108</v>
      </c>
      <c r="E17" s="48" t="s">
        <v>146</v>
      </c>
      <c r="F17" s="42">
        <v>4044.49</v>
      </c>
      <c r="G17" s="41">
        <v>8</v>
      </c>
      <c r="H17" s="9">
        <v>15</v>
      </c>
      <c r="I17" t="s">
        <v>64</v>
      </c>
    </row>
    <row r="18" spans="1:9" ht="15">
      <c r="A18" s="4">
        <v>6</v>
      </c>
      <c r="B18" s="41" t="s">
        <v>65</v>
      </c>
      <c r="C18" s="13">
        <f>VLOOKUP(A18,'Clasificación LIGA'!$B$9:$D$30,3,FALSE)</f>
        <v>1032</v>
      </c>
      <c r="D18" s="41" t="s">
        <v>96</v>
      </c>
      <c r="E18" s="48" t="s">
        <v>147</v>
      </c>
      <c r="F18" s="42">
        <v>3863.44</v>
      </c>
      <c r="G18" s="41">
        <v>9</v>
      </c>
      <c r="H18" s="9">
        <v>14</v>
      </c>
      <c r="I18" t="s">
        <v>64</v>
      </c>
    </row>
    <row r="19" spans="1:9" ht="15">
      <c r="A19" s="4">
        <v>21</v>
      </c>
      <c r="B19" s="41" t="s">
        <v>105</v>
      </c>
      <c r="C19" s="13">
        <f>VLOOKUP(A19,'Clasificación LIGA'!$B$9:$D$30,3,FALSE)</f>
        <v>6390</v>
      </c>
      <c r="D19" s="41" t="s">
        <v>106</v>
      </c>
      <c r="E19" s="48" t="s">
        <v>148</v>
      </c>
      <c r="F19" s="42">
        <v>3554.36</v>
      </c>
      <c r="G19" s="41">
        <v>10</v>
      </c>
      <c r="H19" s="9">
        <v>13</v>
      </c>
      <c r="I19" t="s">
        <v>64</v>
      </c>
    </row>
  </sheetData>
  <sheetProtection/>
  <mergeCells count="10">
    <mergeCell ref="A4:H5"/>
    <mergeCell ref="H6:H8"/>
    <mergeCell ref="A9:G9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4">
      <selection activeCell="A4" sqref="A4:H5"/>
    </sheetView>
  </sheetViews>
  <sheetFormatPr defaultColWidth="11.421875" defaultRowHeight="12.75"/>
  <cols>
    <col min="1" max="1" width="17.8515625" style="1" customWidth="1"/>
    <col min="2" max="2" width="40.7109375" style="1" customWidth="1"/>
    <col min="3" max="3" width="13.28125" style="1" customWidth="1"/>
    <col min="4" max="4" width="15.7109375" style="1" customWidth="1"/>
    <col min="5" max="5" width="11.7109375" style="1" bestFit="1" customWidth="1"/>
    <col min="6" max="6" width="14.421875" style="0" bestFit="1" customWidth="1"/>
    <col min="9" max="9" width="12.00390625" style="0" bestFit="1" customWidth="1"/>
  </cols>
  <sheetData>
    <row r="3" spans="1:8" ht="408.75" customHeight="1" thickBot="1">
      <c r="A3" s="10" t="s">
        <v>15</v>
      </c>
      <c r="B3" s="10" t="s">
        <v>16</v>
      </c>
      <c r="C3" s="10" t="s">
        <v>17</v>
      </c>
      <c r="D3" s="10" t="s">
        <v>16</v>
      </c>
      <c r="E3" s="10" t="s">
        <v>18</v>
      </c>
      <c r="F3" s="10" t="s">
        <v>19</v>
      </c>
      <c r="G3" s="10" t="s">
        <v>20</v>
      </c>
      <c r="H3" s="10" t="s">
        <v>21</v>
      </c>
    </row>
    <row r="4" spans="1:8" ht="12.75" thickTop="1">
      <c r="A4" s="59" t="s">
        <v>87</v>
      </c>
      <c r="B4" s="60"/>
      <c r="C4" s="60"/>
      <c r="D4" s="60"/>
      <c r="E4" s="60"/>
      <c r="F4" s="61"/>
      <c r="G4" s="61"/>
      <c r="H4" s="77"/>
    </row>
    <row r="5" spans="1:8" ht="15.75" customHeight="1">
      <c r="A5" s="64"/>
      <c r="B5" s="65"/>
      <c r="C5" s="65"/>
      <c r="D5" s="65"/>
      <c r="E5" s="65"/>
      <c r="F5" s="65"/>
      <c r="G5" s="65"/>
      <c r="H5" s="78"/>
    </row>
    <row r="6" spans="1:8" ht="75.75" customHeight="1">
      <c r="A6" s="79" t="s">
        <v>7</v>
      </c>
      <c r="B6" s="71" t="s">
        <v>6</v>
      </c>
      <c r="C6" s="73" t="s">
        <v>9</v>
      </c>
      <c r="D6" s="71" t="s">
        <v>5</v>
      </c>
      <c r="E6" s="81" t="s">
        <v>11</v>
      </c>
      <c r="F6" s="83" t="s">
        <v>12</v>
      </c>
      <c r="G6" s="85" t="s">
        <v>13</v>
      </c>
      <c r="H6" s="55" t="s">
        <v>14</v>
      </c>
    </row>
    <row r="7" spans="1:8" ht="18.75" customHeight="1">
      <c r="A7" s="80"/>
      <c r="B7" s="72"/>
      <c r="C7" s="72"/>
      <c r="D7" s="72"/>
      <c r="E7" s="82"/>
      <c r="F7" s="83"/>
      <c r="G7" s="85"/>
      <c r="H7" s="55"/>
    </row>
    <row r="8" spans="1:8" ht="30" customHeight="1">
      <c r="A8" s="80"/>
      <c r="B8" s="72"/>
      <c r="C8" s="72"/>
      <c r="D8" s="72"/>
      <c r="E8" s="82"/>
      <c r="F8" s="84"/>
      <c r="G8" s="85"/>
      <c r="H8" s="55"/>
    </row>
    <row r="9" spans="1:9" ht="15">
      <c r="A9" s="86" t="s">
        <v>54</v>
      </c>
      <c r="B9" s="87"/>
      <c r="C9" s="87"/>
      <c r="D9" s="87"/>
      <c r="E9" s="87"/>
      <c r="F9" s="87"/>
      <c r="G9" s="87"/>
      <c r="H9" s="6"/>
      <c r="I9" t="s">
        <v>59</v>
      </c>
    </row>
    <row r="10" spans="1:8" ht="15">
      <c r="A10" s="4"/>
      <c r="B10" s="32"/>
      <c r="C10" s="11"/>
      <c r="D10" s="32"/>
      <c r="E10" s="27"/>
      <c r="F10" s="35"/>
      <c r="G10" s="8"/>
      <c r="H10" s="9"/>
    </row>
    <row r="11" spans="1:8" ht="14.25" customHeight="1">
      <c r="A11" s="4"/>
      <c r="B11" s="32"/>
      <c r="C11" s="11"/>
      <c r="D11" s="32"/>
      <c r="E11" s="27"/>
      <c r="F11" s="35"/>
      <c r="G11" s="8"/>
      <c r="H11" s="9"/>
    </row>
    <row r="12" spans="1:8" ht="14.25" customHeight="1">
      <c r="A12" s="4"/>
      <c r="B12" s="32"/>
      <c r="C12" s="11"/>
      <c r="D12" s="32"/>
      <c r="E12" s="27"/>
      <c r="F12" s="35"/>
      <c r="G12" s="8"/>
      <c r="H12" s="9"/>
    </row>
    <row r="13" spans="1:8" ht="14.25" customHeight="1">
      <c r="A13" s="4"/>
      <c r="B13" s="32"/>
      <c r="C13" s="11"/>
      <c r="D13" s="32"/>
      <c r="E13" s="27"/>
      <c r="F13" s="35"/>
      <c r="G13" s="8"/>
      <c r="H13" s="9"/>
    </row>
    <row r="14" spans="1:8" ht="14.25" customHeight="1">
      <c r="A14" s="4"/>
      <c r="B14" s="32"/>
      <c r="C14" s="11"/>
      <c r="D14" s="32"/>
      <c r="E14" s="27"/>
      <c r="F14" s="35"/>
      <c r="G14" s="8"/>
      <c r="H14" s="9"/>
    </row>
    <row r="15" spans="1:8" ht="15" customHeight="1">
      <c r="A15" s="4"/>
      <c r="B15" s="32"/>
      <c r="C15" s="11"/>
      <c r="D15" s="32"/>
      <c r="E15" s="27"/>
      <c r="F15" s="35"/>
      <c r="G15" s="8"/>
      <c r="H15" s="9"/>
    </row>
    <row r="16" spans="1:8" ht="14.25" customHeight="1">
      <c r="A16" s="4"/>
      <c r="B16" s="32"/>
      <c r="C16" s="11"/>
      <c r="D16" s="32"/>
      <c r="E16" s="27"/>
      <c r="F16" s="35"/>
      <c r="G16" s="8"/>
      <c r="H16" s="9"/>
    </row>
    <row r="17" spans="1:8" ht="14.25" customHeight="1">
      <c r="A17" s="4"/>
      <c r="B17" s="32"/>
      <c r="C17" s="11"/>
      <c r="D17" s="32"/>
      <c r="E17" s="27"/>
      <c r="F17" s="35"/>
      <c r="G17" s="8"/>
      <c r="H17" s="9"/>
    </row>
    <row r="18" spans="1:8" ht="14.25" customHeight="1">
      <c r="A18" s="4"/>
      <c r="B18" s="32"/>
      <c r="C18" s="11"/>
      <c r="D18" s="32"/>
      <c r="E18" s="27"/>
      <c r="F18" s="35"/>
      <c r="G18" s="8"/>
      <c r="H18" s="9"/>
    </row>
    <row r="19" spans="1:8" ht="14.25" customHeight="1">
      <c r="A19" s="4"/>
      <c r="B19" s="32"/>
      <c r="C19" s="11"/>
      <c r="D19" s="32"/>
      <c r="E19" s="27"/>
      <c r="F19" s="35"/>
      <c r="G19" s="8"/>
      <c r="H19" s="9"/>
    </row>
    <row r="20" spans="1:8" ht="14.25" customHeight="1">
      <c r="A20" s="4"/>
      <c r="B20" s="32"/>
      <c r="C20" s="11"/>
      <c r="D20" s="32"/>
      <c r="E20" s="27"/>
      <c r="F20" s="35"/>
      <c r="G20" s="8"/>
      <c r="H20" s="9"/>
    </row>
    <row r="21" spans="3:7" ht="15">
      <c r="C21" s="28"/>
      <c r="D21" s="28"/>
      <c r="E21" s="28"/>
      <c r="F21" s="28"/>
      <c r="G21" s="28"/>
    </row>
  </sheetData>
  <sheetProtection/>
  <mergeCells count="10">
    <mergeCell ref="A9:G9"/>
    <mergeCell ref="A4:H5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4">
      <selection activeCell="A4" sqref="A4:H5"/>
    </sheetView>
  </sheetViews>
  <sheetFormatPr defaultColWidth="11.421875" defaultRowHeight="12.75"/>
  <cols>
    <col min="1" max="1" width="24.8515625" style="1" customWidth="1"/>
    <col min="2" max="2" width="38.421875" style="1" customWidth="1"/>
    <col min="3" max="3" width="13.28125" style="1" customWidth="1"/>
    <col min="4" max="4" width="21.28125" style="1" customWidth="1"/>
    <col min="5" max="5" width="11.7109375" style="1" bestFit="1" customWidth="1"/>
    <col min="6" max="6" width="21.57421875" style="0" customWidth="1"/>
    <col min="7" max="7" width="12.140625" style="0" customWidth="1"/>
    <col min="8" max="8" width="8.421875" style="0" customWidth="1"/>
    <col min="9" max="9" width="5.421875" style="0" customWidth="1"/>
  </cols>
  <sheetData>
    <row r="3" spans="1:8" ht="239.25" customHeight="1" thickBot="1">
      <c r="A3" s="10" t="s">
        <v>15</v>
      </c>
      <c r="B3" s="10" t="s">
        <v>16</v>
      </c>
      <c r="C3" s="10" t="s">
        <v>17</v>
      </c>
      <c r="D3" s="10" t="s">
        <v>16</v>
      </c>
      <c r="E3" s="10" t="s">
        <v>18</v>
      </c>
      <c r="F3" s="10" t="s">
        <v>19</v>
      </c>
      <c r="G3" s="10" t="s">
        <v>20</v>
      </c>
      <c r="H3" s="10" t="s">
        <v>21</v>
      </c>
    </row>
    <row r="4" spans="1:8" ht="12.75" thickTop="1">
      <c r="A4" s="59" t="s">
        <v>88</v>
      </c>
      <c r="B4" s="60"/>
      <c r="C4" s="60"/>
      <c r="D4" s="60"/>
      <c r="E4" s="60"/>
      <c r="F4" s="61"/>
      <c r="G4" s="61"/>
      <c r="H4" s="77"/>
    </row>
    <row r="5" spans="1:8" ht="15.75" customHeight="1">
      <c r="A5" s="64"/>
      <c r="B5" s="65"/>
      <c r="C5" s="65"/>
      <c r="D5" s="65"/>
      <c r="E5" s="65"/>
      <c r="F5" s="65"/>
      <c r="G5" s="65"/>
      <c r="H5" s="78"/>
    </row>
    <row r="6" spans="1:8" ht="75.75" customHeight="1">
      <c r="A6" s="79" t="s">
        <v>7</v>
      </c>
      <c r="B6" s="71" t="s">
        <v>6</v>
      </c>
      <c r="C6" s="73" t="s">
        <v>9</v>
      </c>
      <c r="D6" s="71" t="s">
        <v>5</v>
      </c>
      <c r="E6" s="81" t="s">
        <v>11</v>
      </c>
      <c r="F6" s="83" t="s">
        <v>12</v>
      </c>
      <c r="G6" s="85" t="s">
        <v>13</v>
      </c>
      <c r="H6" s="55" t="s">
        <v>14</v>
      </c>
    </row>
    <row r="7" spans="1:8" ht="18.75" customHeight="1">
      <c r="A7" s="80"/>
      <c r="B7" s="72"/>
      <c r="C7" s="72"/>
      <c r="D7" s="72"/>
      <c r="E7" s="82"/>
      <c r="F7" s="83"/>
      <c r="G7" s="85"/>
      <c r="H7" s="55"/>
    </row>
    <row r="8" spans="1:8" ht="30" customHeight="1">
      <c r="A8" s="80"/>
      <c r="B8" s="72"/>
      <c r="C8" s="72"/>
      <c r="D8" s="72"/>
      <c r="E8" s="82"/>
      <c r="F8" s="84"/>
      <c r="G8" s="85"/>
      <c r="H8" s="55"/>
    </row>
    <row r="9" spans="1:9" ht="15">
      <c r="A9" s="49" t="s">
        <v>10</v>
      </c>
      <c r="B9" s="50"/>
      <c r="C9" s="50"/>
      <c r="D9" s="50"/>
      <c r="E9" s="50"/>
      <c r="F9" s="50"/>
      <c r="G9" s="50"/>
      <c r="H9" s="6"/>
      <c r="I9" t="s">
        <v>59</v>
      </c>
    </row>
    <row r="10" spans="1:9" ht="15">
      <c r="A10" s="4">
        <v>13</v>
      </c>
      <c r="B10" s="36" t="s">
        <v>67</v>
      </c>
      <c r="C10" s="38">
        <f>VLOOKUP(A10,'Clasificación LIGA'!$B$9:$D$39,3,FALSE)</f>
        <v>2473</v>
      </c>
      <c r="D10" s="28" t="str">
        <f>VLOOKUP(A10,'Clasificación LIGA'!$B$9:$E$39,4,FALSE)</f>
        <v>Los Buitres</v>
      </c>
      <c r="E10" s="27" t="s">
        <v>68</v>
      </c>
      <c r="F10" s="37">
        <v>5484.8</v>
      </c>
      <c r="G10" s="8">
        <v>1</v>
      </c>
      <c r="H10" s="9">
        <v>25</v>
      </c>
      <c r="I10" t="s">
        <v>64</v>
      </c>
    </row>
    <row r="11" spans="1:9" ht="15">
      <c r="A11" s="4">
        <v>8</v>
      </c>
      <c r="B11" s="36" t="s">
        <v>34</v>
      </c>
      <c r="C11" s="38">
        <f>VLOOKUP(A11,'Clasificación LIGA'!$B$9:$D$39,3,FALSE)</f>
        <v>1254</v>
      </c>
      <c r="D11" s="28" t="str">
        <f>VLOOKUP(A11,'Clasificación LIGA'!$B$9:$E$39,4,FALSE)</f>
        <v>Petirrojo</v>
      </c>
      <c r="E11" s="27" t="s">
        <v>69</v>
      </c>
      <c r="F11" s="37">
        <v>5374.49</v>
      </c>
      <c r="G11" s="8">
        <v>2</v>
      </c>
      <c r="H11" s="9">
        <v>23</v>
      </c>
      <c r="I11" t="s">
        <v>64</v>
      </c>
    </row>
    <row r="12" spans="1:9" ht="15">
      <c r="A12" s="4">
        <v>3</v>
      </c>
      <c r="B12" s="36" t="s">
        <v>31</v>
      </c>
      <c r="C12" s="38">
        <f>VLOOKUP(A12,'Clasificación LIGA'!$B$9:$D$39,3,FALSE)</f>
        <v>2607</v>
      </c>
      <c r="D12" s="28" t="str">
        <f>VLOOKUP(A12,'Clasificación LIGA'!$B$9:$E$39,4,FALSE)</f>
        <v>Los Buitres</v>
      </c>
      <c r="E12" s="27" t="s">
        <v>70</v>
      </c>
      <c r="F12" s="37">
        <v>5008.44</v>
      </c>
      <c r="G12" s="8">
        <v>3</v>
      </c>
      <c r="H12" s="9">
        <v>20</v>
      </c>
      <c r="I12" t="s">
        <v>64</v>
      </c>
    </row>
    <row r="13" spans="1:9" ht="15">
      <c r="A13" s="4">
        <v>10</v>
      </c>
      <c r="B13" s="36" t="s">
        <v>53</v>
      </c>
      <c r="C13" s="38">
        <f>VLOOKUP(A13,'Clasificación LIGA'!$B$9:$D$39,3,FALSE)</f>
        <v>2086</v>
      </c>
      <c r="D13" s="28" t="str">
        <f>VLOOKUP(A13,'Clasificación LIGA'!$B$9:$E$39,4,FALSE)</f>
        <v>Petirrojo</v>
      </c>
      <c r="E13" s="27" t="s">
        <v>71</v>
      </c>
      <c r="F13" s="37">
        <v>4919.05</v>
      </c>
      <c r="G13" s="8">
        <v>4</v>
      </c>
      <c r="H13" s="9">
        <v>19</v>
      </c>
      <c r="I13" t="s">
        <v>64</v>
      </c>
    </row>
    <row r="14" spans="1:9" ht="15">
      <c r="A14" s="4">
        <v>9</v>
      </c>
      <c r="B14" s="36" t="s">
        <v>63</v>
      </c>
      <c r="C14" s="38">
        <f>VLOOKUP(A14,'Clasificación LIGA'!$B$9:$D$39,3,FALSE)</f>
        <v>1365</v>
      </c>
      <c r="D14" s="28" t="str">
        <f>VLOOKUP(A14,'Clasificación LIGA'!$B$9:$E$39,4,FALSE)</f>
        <v>Alas de Torrejón</v>
      </c>
      <c r="E14" s="27" t="s">
        <v>72</v>
      </c>
      <c r="F14" s="37">
        <v>4822.99</v>
      </c>
      <c r="G14" s="8">
        <v>5</v>
      </c>
      <c r="H14" s="9">
        <v>18</v>
      </c>
      <c r="I14" t="s">
        <v>64</v>
      </c>
    </row>
    <row r="15" spans="1:9" ht="15">
      <c r="A15" s="4">
        <v>14</v>
      </c>
      <c r="B15" s="36" t="s">
        <v>39</v>
      </c>
      <c r="C15" s="38">
        <f>VLOOKUP(A15,'Clasificación LIGA'!$B$9:$D$39,3,FALSE)</f>
        <v>1227</v>
      </c>
      <c r="D15" s="28" t="str">
        <f>VLOOKUP(A15,'Clasificación LIGA'!$B$9:$E$39,4,FALSE)</f>
        <v>Akiru</v>
      </c>
      <c r="E15" s="27" t="s">
        <v>73</v>
      </c>
      <c r="F15" s="37">
        <v>4512.05</v>
      </c>
      <c r="G15" s="8">
        <v>6</v>
      </c>
      <c r="H15" s="9">
        <v>17</v>
      </c>
      <c r="I15" t="s">
        <v>64</v>
      </c>
    </row>
    <row r="16" spans="1:9" ht="15">
      <c r="A16" s="4">
        <v>7</v>
      </c>
      <c r="B16" s="36" t="s">
        <v>41</v>
      </c>
      <c r="C16" s="38">
        <f>VLOOKUP(A16,'Clasificación LIGA'!$B$9:$D$39,3,FALSE)</f>
        <v>2499</v>
      </c>
      <c r="D16" s="28" t="str">
        <f>VLOOKUP(A16,'Clasificación LIGA'!$B$9:$E$39,4,FALSE)</f>
        <v>RC Madrid</v>
      </c>
      <c r="E16" s="27" t="s">
        <v>74</v>
      </c>
      <c r="F16" s="37">
        <v>3307.75</v>
      </c>
      <c r="G16" s="8">
        <v>7</v>
      </c>
      <c r="H16" s="9">
        <v>16</v>
      </c>
      <c r="I16" t="s">
        <v>64</v>
      </c>
    </row>
    <row r="17" spans="1:9" ht="15">
      <c r="A17" s="4">
        <v>6</v>
      </c>
      <c r="B17" s="36" t="s">
        <v>65</v>
      </c>
      <c r="C17" s="38">
        <f>VLOOKUP(A17,'Clasificación LIGA'!$B$9:$D$39,3,FALSE)</f>
        <v>1032</v>
      </c>
      <c r="D17" s="28" t="str">
        <f>VLOOKUP(A17,'Clasificación LIGA'!$B$9:$E$39,4,FALSE)</f>
        <v>AlaD3</v>
      </c>
      <c r="E17" s="27" t="s">
        <v>75</v>
      </c>
      <c r="F17" s="37">
        <v>1645.91</v>
      </c>
      <c r="G17" s="8">
        <v>8</v>
      </c>
      <c r="H17" s="9">
        <v>15</v>
      </c>
      <c r="I17" t="s">
        <v>64</v>
      </c>
    </row>
    <row r="18" spans="1:9" ht="27.75">
      <c r="A18" s="4">
        <v>5</v>
      </c>
      <c r="B18" s="36" t="s">
        <v>66</v>
      </c>
      <c r="C18" s="38">
        <f>VLOOKUP(A18,'Clasificación LIGA'!$B$9:$D$39,3,FALSE)</f>
        <v>2584</v>
      </c>
      <c r="D18" s="28" t="str">
        <f>VLOOKUP(A18,'Clasificación LIGA'!$B$9:$E$39,4,FALSE)</f>
        <v>RC Torrejón de la Calzada</v>
      </c>
      <c r="E18" s="27" t="s">
        <v>76</v>
      </c>
      <c r="F18" s="37">
        <v>12.99</v>
      </c>
      <c r="G18" s="8">
        <v>9</v>
      </c>
      <c r="H18" s="9">
        <v>14</v>
      </c>
      <c r="I18" t="s">
        <v>64</v>
      </c>
    </row>
  </sheetData>
  <sheetProtection/>
  <mergeCells count="10">
    <mergeCell ref="G6:G8"/>
    <mergeCell ref="H6:H8"/>
    <mergeCell ref="A9:G9"/>
    <mergeCell ref="A4:H5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4">
      <selection activeCell="A10" sqref="A10:I19"/>
    </sheetView>
  </sheetViews>
  <sheetFormatPr defaultColWidth="11.421875" defaultRowHeight="12.75"/>
  <cols>
    <col min="1" max="1" width="20.57421875" style="1" customWidth="1"/>
    <col min="2" max="2" width="38.57421875" style="1" customWidth="1"/>
    <col min="3" max="3" width="13.28125" style="1" customWidth="1"/>
    <col min="4" max="4" width="25.7109375" style="1" customWidth="1"/>
    <col min="5" max="5" width="29.57421875" style="1" customWidth="1"/>
    <col min="6" max="6" width="14.421875" style="0" bestFit="1" customWidth="1"/>
    <col min="9" max="9" width="12.00390625" style="0" bestFit="1" customWidth="1"/>
  </cols>
  <sheetData>
    <row r="3" spans="1:8" ht="408.75" customHeight="1" thickBot="1">
      <c r="A3" s="10" t="s">
        <v>15</v>
      </c>
      <c r="B3" s="10" t="s">
        <v>16</v>
      </c>
      <c r="C3" s="10" t="s">
        <v>17</v>
      </c>
      <c r="D3" s="10" t="s">
        <v>16</v>
      </c>
      <c r="E3" s="10" t="s">
        <v>18</v>
      </c>
      <c r="F3" s="10" t="s">
        <v>19</v>
      </c>
      <c r="G3" s="10" t="s">
        <v>20</v>
      </c>
      <c r="H3" s="10" t="s">
        <v>21</v>
      </c>
    </row>
    <row r="4" spans="1:8" ht="12.75" thickTop="1">
      <c r="A4" s="59" t="s">
        <v>89</v>
      </c>
      <c r="B4" s="60"/>
      <c r="C4" s="60"/>
      <c r="D4" s="60"/>
      <c r="E4" s="60"/>
      <c r="F4" s="61"/>
      <c r="G4" s="61"/>
      <c r="H4" s="77"/>
    </row>
    <row r="5" spans="1:8" ht="15.75" customHeight="1">
      <c r="A5" s="64"/>
      <c r="B5" s="65"/>
      <c r="C5" s="65"/>
      <c r="D5" s="65"/>
      <c r="E5" s="65"/>
      <c r="F5" s="65"/>
      <c r="G5" s="65"/>
      <c r="H5" s="78"/>
    </row>
    <row r="6" spans="1:9" ht="75.75" customHeight="1">
      <c r="A6" s="79" t="s">
        <v>7</v>
      </c>
      <c r="B6" s="71" t="s">
        <v>6</v>
      </c>
      <c r="C6" s="73" t="s">
        <v>9</v>
      </c>
      <c r="D6" s="71" t="s">
        <v>5</v>
      </c>
      <c r="E6" s="81" t="s">
        <v>11</v>
      </c>
      <c r="F6" s="83" t="s">
        <v>12</v>
      </c>
      <c r="G6" s="85" t="s">
        <v>13</v>
      </c>
      <c r="H6" s="55" t="s">
        <v>14</v>
      </c>
      <c r="I6" t="s">
        <v>59</v>
      </c>
    </row>
    <row r="7" spans="1:8" ht="18.75" customHeight="1">
      <c r="A7" s="80"/>
      <c r="B7" s="72"/>
      <c r="C7" s="72"/>
      <c r="D7" s="72"/>
      <c r="E7" s="82"/>
      <c r="F7" s="83"/>
      <c r="G7" s="85"/>
      <c r="H7" s="55"/>
    </row>
    <row r="8" spans="1:8" ht="30" customHeight="1">
      <c r="A8" s="80"/>
      <c r="B8" s="72"/>
      <c r="C8" s="72"/>
      <c r="D8" s="72"/>
      <c r="E8" s="82"/>
      <c r="F8" s="84"/>
      <c r="G8" s="85"/>
      <c r="H8" s="55"/>
    </row>
    <row r="9" spans="1:8" ht="15">
      <c r="A9" s="49" t="s">
        <v>10</v>
      </c>
      <c r="B9" s="50"/>
      <c r="C9" s="50"/>
      <c r="D9" s="50"/>
      <c r="E9" s="50"/>
      <c r="F9" s="50"/>
      <c r="G9" s="50"/>
      <c r="H9" s="6"/>
    </row>
    <row r="10" spans="1:8" ht="15">
      <c r="A10" s="7"/>
      <c r="B10" s="40"/>
      <c r="C10" s="11"/>
      <c r="D10" s="40"/>
      <c r="E10" s="27"/>
      <c r="F10" s="40"/>
      <c r="G10" s="40"/>
      <c r="H10" s="9"/>
    </row>
    <row r="11" spans="1:8" ht="14.25" customHeight="1">
      <c r="A11" s="7"/>
      <c r="B11" s="40"/>
      <c r="C11" s="11"/>
      <c r="D11" s="40"/>
      <c r="E11" s="27"/>
      <c r="F11" s="40"/>
      <c r="G11" s="40"/>
      <c r="H11" s="9"/>
    </row>
    <row r="12" spans="1:8" ht="14.25" customHeight="1">
      <c r="A12" s="7"/>
      <c r="B12" s="40"/>
      <c r="C12" s="11"/>
      <c r="D12" s="40"/>
      <c r="E12" s="27"/>
      <c r="F12" s="40"/>
      <c r="G12" s="40"/>
      <c r="H12" s="9"/>
    </row>
    <row r="13" spans="1:8" ht="14.25" customHeight="1">
      <c r="A13" s="7"/>
      <c r="B13" s="40"/>
      <c r="C13" s="11"/>
      <c r="D13" s="40"/>
      <c r="E13" s="27"/>
      <c r="F13" s="40"/>
      <c r="G13" s="40"/>
      <c r="H13" s="9"/>
    </row>
    <row r="14" spans="1:8" ht="14.25" customHeight="1">
      <c r="A14" s="16"/>
      <c r="B14" s="40"/>
      <c r="C14" s="11"/>
      <c r="D14" s="40"/>
      <c r="E14" s="27"/>
      <c r="F14" s="40"/>
      <c r="G14" s="40"/>
      <c r="H14" s="9"/>
    </row>
    <row r="15" spans="1:8" ht="15" customHeight="1">
      <c r="A15" s="7"/>
      <c r="B15" s="40"/>
      <c r="C15" s="11"/>
      <c r="D15" s="40"/>
      <c r="E15" s="27"/>
      <c r="F15" s="40"/>
      <c r="G15" s="40"/>
      <c r="H15" s="9"/>
    </row>
    <row r="16" spans="1:8" ht="14.25" customHeight="1">
      <c r="A16" s="7"/>
      <c r="B16" s="40"/>
      <c r="C16" s="11"/>
      <c r="D16" s="40"/>
      <c r="E16" s="27"/>
      <c r="F16" s="40"/>
      <c r="G16" s="40"/>
      <c r="H16" s="9"/>
    </row>
    <row r="17" spans="1:8" ht="14.25" customHeight="1">
      <c r="A17" s="7"/>
      <c r="B17" s="40"/>
      <c r="C17" s="11"/>
      <c r="D17" s="40"/>
      <c r="E17" s="27"/>
      <c r="F17" s="40"/>
      <c r="G17" s="40"/>
      <c r="H17" s="9"/>
    </row>
    <row r="18" spans="1:8" ht="14.25" customHeight="1">
      <c r="A18" s="7"/>
      <c r="B18" s="40"/>
      <c r="C18" s="11"/>
      <c r="D18" s="40"/>
      <c r="E18" s="27"/>
      <c r="F18" s="40"/>
      <c r="G18" s="40"/>
      <c r="H18" s="9"/>
    </row>
    <row r="19" spans="1:8" ht="14.25" customHeight="1">
      <c r="A19" s="7"/>
      <c r="B19" s="40"/>
      <c r="C19" s="11"/>
      <c r="D19" s="40"/>
      <c r="E19" s="27"/>
      <c r="F19" s="40"/>
      <c r="G19" s="40"/>
      <c r="H19" s="9"/>
    </row>
    <row r="28" spans="1:5" ht="13.5">
      <c r="A28" s="40"/>
      <c r="B28" s="40"/>
      <c r="C28" s="40"/>
      <c r="D28" s="40"/>
      <c r="E28" s="40"/>
    </row>
    <row r="29" spans="1:5" ht="13.5">
      <c r="A29" s="40"/>
      <c r="B29" s="40"/>
      <c r="C29" s="40"/>
      <c r="D29" s="40"/>
      <c r="E29" s="40"/>
    </row>
    <row r="30" spans="1:5" ht="13.5">
      <c r="A30" s="40"/>
      <c r="B30" s="40"/>
      <c r="C30" s="40"/>
      <c r="D30" s="40"/>
      <c r="E30" s="40"/>
    </row>
    <row r="31" spans="1:5" ht="13.5">
      <c r="A31" s="40"/>
      <c r="B31" s="40"/>
      <c r="C31" s="40"/>
      <c r="D31" s="40"/>
      <c r="E31" s="40"/>
    </row>
    <row r="32" spans="1:5" ht="13.5">
      <c r="A32" s="40"/>
      <c r="B32" s="40"/>
      <c r="C32" s="40"/>
      <c r="D32" s="40"/>
      <c r="E32" s="40"/>
    </row>
    <row r="33" spans="1:5" ht="13.5">
      <c r="A33" s="40"/>
      <c r="B33" s="40"/>
      <c r="C33" s="40"/>
      <c r="D33" s="40"/>
      <c r="E33" s="40"/>
    </row>
    <row r="34" spans="1:5" ht="13.5">
      <c r="A34" s="40"/>
      <c r="B34" s="40"/>
      <c r="C34" s="40"/>
      <c r="D34" s="40"/>
      <c r="E34" s="40"/>
    </row>
    <row r="35" spans="1:5" ht="13.5">
      <c r="A35" s="40"/>
      <c r="B35" s="40"/>
      <c r="C35" s="40"/>
      <c r="D35" s="40"/>
      <c r="E35" s="40"/>
    </row>
    <row r="36" spans="1:5" ht="13.5">
      <c r="A36" s="40"/>
      <c r="B36" s="40"/>
      <c r="C36" s="40"/>
      <c r="D36" s="40"/>
      <c r="E36" s="40"/>
    </row>
    <row r="37" spans="1:5" ht="13.5">
      <c r="A37" s="40"/>
      <c r="B37" s="40"/>
      <c r="C37" s="40"/>
      <c r="D37" s="40"/>
      <c r="E37" s="40"/>
    </row>
  </sheetData>
  <sheetProtection/>
  <mergeCells count="10">
    <mergeCell ref="A9:G9"/>
    <mergeCell ref="A4:H5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4">
      <selection activeCell="A10" sqref="A10:I19"/>
    </sheetView>
  </sheetViews>
  <sheetFormatPr defaultColWidth="11.421875" defaultRowHeight="12.75"/>
  <cols>
    <col min="1" max="1" width="20.57421875" style="1" customWidth="1"/>
    <col min="2" max="2" width="38.57421875" style="1" customWidth="1"/>
    <col min="3" max="3" width="13.28125" style="1" customWidth="1"/>
    <col min="4" max="4" width="31.57421875" style="1" customWidth="1"/>
    <col min="5" max="5" width="18.7109375" style="1" customWidth="1"/>
    <col min="6" max="6" width="14.421875" style="0" bestFit="1" customWidth="1"/>
    <col min="9" max="9" width="12.00390625" style="0" bestFit="1" customWidth="1"/>
  </cols>
  <sheetData>
    <row r="3" spans="1:8" ht="408.75" customHeight="1" thickBot="1">
      <c r="A3" s="10" t="s">
        <v>15</v>
      </c>
      <c r="B3" s="10" t="s">
        <v>16</v>
      </c>
      <c r="C3" s="10" t="s">
        <v>17</v>
      </c>
      <c r="D3" s="10" t="s">
        <v>16</v>
      </c>
      <c r="E3" s="10" t="s">
        <v>18</v>
      </c>
      <c r="F3" s="10" t="s">
        <v>19</v>
      </c>
      <c r="G3" s="10" t="s">
        <v>20</v>
      </c>
      <c r="H3" s="10" t="s">
        <v>21</v>
      </c>
    </row>
    <row r="4" spans="1:8" ht="12.75" thickTop="1">
      <c r="A4" s="59" t="s">
        <v>90</v>
      </c>
      <c r="B4" s="60"/>
      <c r="C4" s="60"/>
      <c r="D4" s="60"/>
      <c r="E4" s="60"/>
      <c r="F4" s="61"/>
      <c r="G4" s="61"/>
      <c r="H4" s="77"/>
    </row>
    <row r="5" spans="1:8" ht="15.75" customHeight="1">
      <c r="A5" s="64"/>
      <c r="B5" s="65"/>
      <c r="C5" s="65"/>
      <c r="D5" s="65"/>
      <c r="E5" s="65"/>
      <c r="F5" s="65"/>
      <c r="G5" s="65"/>
      <c r="H5" s="78"/>
    </row>
    <row r="6" spans="1:8" ht="75.75" customHeight="1">
      <c r="A6" s="79" t="s">
        <v>7</v>
      </c>
      <c r="B6" s="71" t="s">
        <v>6</v>
      </c>
      <c r="C6" s="73" t="s">
        <v>9</v>
      </c>
      <c r="D6" s="71" t="s">
        <v>5</v>
      </c>
      <c r="E6" s="81" t="s">
        <v>60</v>
      </c>
      <c r="F6" s="83" t="s">
        <v>12</v>
      </c>
      <c r="G6" s="85" t="s">
        <v>13</v>
      </c>
      <c r="H6" s="55" t="s">
        <v>14</v>
      </c>
    </row>
    <row r="7" spans="1:8" ht="18.75" customHeight="1">
      <c r="A7" s="80"/>
      <c r="B7" s="72"/>
      <c r="C7" s="72"/>
      <c r="D7" s="72"/>
      <c r="E7" s="82"/>
      <c r="F7" s="83"/>
      <c r="G7" s="85"/>
      <c r="H7" s="55"/>
    </row>
    <row r="8" spans="1:8" ht="30" customHeight="1">
      <c r="A8" s="80"/>
      <c r="B8" s="72"/>
      <c r="C8" s="72"/>
      <c r="D8" s="72"/>
      <c r="E8" s="82"/>
      <c r="F8" s="84"/>
      <c r="G8" s="85"/>
      <c r="H8" s="55"/>
    </row>
    <row r="9" spans="1:9" ht="15">
      <c r="A9" s="49" t="s">
        <v>10</v>
      </c>
      <c r="B9" s="50"/>
      <c r="C9" s="50"/>
      <c r="D9" s="50"/>
      <c r="E9" s="50"/>
      <c r="F9" s="50"/>
      <c r="G9" s="50"/>
      <c r="H9" s="6"/>
      <c r="I9" t="s">
        <v>59</v>
      </c>
    </row>
    <row r="10" spans="1:8" ht="14.25" customHeight="1">
      <c r="A10" s="7"/>
      <c r="B10" s="32"/>
      <c r="C10" s="11"/>
      <c r="D10" s="32"/>
      <c r="E10" s="27"/>
      <c r="F10" s="39"/>
      <c r="G10" s="8"/>
      <c r="H10" s="9"/>
    </row>
    <row r="11" spans="1:8" ht="14.25" customHeight="1">
      <c r="A11" s="7"/>
      <c r="B11" s="32"/>
      <c r="C11" s="11"/>
      <c r="D11" s="32"/>
      <c r="E11" s="27"/>
      <c r="F11" s="39"/>
      <c r="G11" s="8"/>
      <c r="H11" s="9"/>
    </row>
    <row r="12" spans="1:8" ht="14.25" customHeight="1">
      <c r="A12" s="7"/>
      <c r="B12" s="32"/>
      <c r="C12" s="11"/>
      <c r="D12" s="32"/>
      <c r="E12" s="27"/>
      <c r="F12" s="39"/>
      <c r="G12" s="8"/>
      <c r="H12" s="9"/>
    </row>
    <row r="13" spans="1:8" ht="14.25" customHeight="1">
      <c r="A13" s="7"/>
      <c r="B13" s="32"/>
      <c r="C13" s="11"/>
      <c r="D13" s="32"/>
      <c r="E13" s="27"/>
      <c r="F13" s="39"/>
      <c r="G13" s="8"/>
      <c r="H13" s="9"/>
    </row>
    <row r="14" spans="1:8" ht="14.25" customHeight="1">
      <c r="A14" s="7"/>
      <c r="B14" s="32"/>
      <c r="C14" s="11"/>
      <c r="D14" s="32"/>
      <c r="E14" s="27"/>
      <c r="F14" s="39"/>
      <c r="G14" s="8"/>
      <c r="H14" s="9"/>
    </row>
    <row r="15" spans="1:8" ht="15" customHeight="1">
      <c r="A15" s="7"/>
      <c r="B15" s="32"/>
      <c r="C15" s="11"/>
      <c r="D15" s="32"/>
      <c r="E15" s="27"/>
      <c r="F15" s="39"/>
      <c r="G15" s="8"/>
      <c r="H15" s="9"/>
    </row>
    <row r="16" spans="1:8" ht="14.25" customHeight="1">
      <c r="A16" s="7"/>
      <c r="B16" s="32"/>
      <c r="C16" s="11"/>
      <c r="D16" s="32"/>
      <c r="E16" s="27"/>
      <c r="F16" s="39"/>
      <c r="G16" s="8"/>
      <c r="H16" s="9"/>
    </row>
    <row r="17" spans="1:8" ht="14.25" customHeight="1">
      <c r="A17" s="7"/>
      <c r="B17" s="32"/>
      <c r="C17" s="11"/>
      <c r="D17" s="32"/>
      <c r="E17" s="27"/>
      <c r="F17" s="39"/>
      <c r="G17" s="8"/>
      <c r="H17" s="9"/>
    </row>
    <row r="18" spans="1:8" ht="14.25" customHeight="1">
      <c r="A18" s="7"/>
      <c r="B18" s="32"/>
      <c r="C18" s="11"/>
      <c r="D18" s="32"/>
      <c r="E18" s="27"/>
      <c r="F18" s="39"/>
      <c r="G18" s="8"/>
      <c r="H18" s="9"/>
    </row>
    <row r="19" spans="1:8" ht="14.25" customHeight="1">
      <c r="A19" s="7"/>
      <c r="B19" s="32"/>
      <c r="C19" s="11"/>
      <c r="D19" s="32"/>
      <c r="E19" s="27"/>
      <c r="F19" s="39"/>
      <c r="G19" s="8"/>
      <c r="H19" s="9"/>
    </row>
  </sheetData>
  <sheetProtection/>
  <mergeCells count="10">
    <mergeCell ref="A9:G9"/>
    <mergeCell ref="A4:H5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A10" sqref="A10:I20"/>
    </sheetView>
  </sheetViews>
  <sheetFormatPr defaultColWidth="11.421875" defaultRowHeight="12.75"/>
  <cols>
    <col min="2" max="2" width="34.8515625" style="0" customWidth="1"/>
    <col min="4" max="4" width="34.7109375" style="0" customWidth="1"/>
    <col min="5" max="5" width="20.57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8" ht="408.75" customHeight="1" thickBot="1">
      <c r="A3" s="10" t="s">
        <v>15</v>
      </c>
      <c r="B3" s="10" t="s">
        <v>16</v>
      </c>
      <c r="C3" s="10" t="s">
        <v>17</v>
      </c>
      <c r="D3" s="10" t="s">
        <v>16</v>
      </c>
      <c r="E3" s="10" t="s">
        <v>18</v>
      </c>
      <c r="F3" s="10" t="s">
        <v>19</v>
      </c>
      <c r="G3" s="10" t="s">
        <v>20</v>
      </c>
      <c r="H3" s="10" t="s">
        <v>21</v>
      </c>
    </row>
    <row r="4" spans="1:8" ht="12.75" thickTop="1">
      <c r="A4" s="59" t="s">
        <v>91</v>
      </c>
      <c r="B4" s="60"/>
      <c r="C4" s="60"/>
      <c r="D4" s="60"/>
      <c r="E4" s="60"/>
      <c r="F4" s="61"/>
      <c r="G4" s="61"/>
      <c r="H4" s="77"/>
    </row>
    <row r="5" spans="1:8" ht="15.75" customHeight="1">
      <c r="A5" s="64"/>
      <c r="B5" s="65"/>
      <c r="C5" s="65"/>
      <c r="D5" s="65"/>
      <c r="E5" s="65"/>
      <c r="F5" s="65"/>
      <c r="G5" s="65"/>
      <c r="H5" s="78"/>
    </row>
    <row r="6" spans="1:8" ht="75.75" customHeight="1">
      <c r="A6" s="79" t="s">
        <v>7</v>
      </c>
      <c r="B6" s="71" t="s">
        <v>6</v>
      </c>
      <c r="C6" s="73" t="s">
        <v>9</v>
      </c>
      <c r="D6" s="71" t="s">
        <v>5</v>
      </c>
      <c r="E6" s="81" t="s">
        <v>60</v>
      </c>
      <c r="F6" s="83" t="s">
        <v>12</v>
      </c>
      <c r="G6" s="85" t="s">
        <v>13</v>
      </c>
      <c r="H6" s="55" t="s">
        <v>14</v>
      </c>
    </row>
    <row r="7" spans="1:8" ht="18.75" customHeight="1">
      <c r="A7" s="80"/>
      <c r="B7" s="72"/>
      <c r="C7" s="72"/>
      <c r="D7" s="72"/>
      <c r="E7" s="82"/>
      <c r="F7" s="83"/>
      <c r="G7" s="85"/>
      <c r="H7" s="55"/>
    </row>
    <row r="8" spans="1:8" ht="30" customHeight="1">
      <c r="A8" s="80"/>
      <c r="B8" s="72"/>
      <c r="C8" s="72"/>
      <c r="D8" s="72"/>
      <c r="E8" s="82"/>
      <c r="F8" s="84"/>
      <c r="G8" s="85"/>
      <c r="H8" s="55"/>
    </row>
    <row r="9" spans="1:9" ht="15">
      <c r="A9" s="49" t="s">
        <v>10</v>
      </c>
      <c r="B9" s="50"/>
      <c r="C9" s="50"/>
      <c r="D9" s="50"/>
      <c r="E9" s="50"/>
      <c r="F9" s="50"/>
      <c r="G9" s="50"/>
      <c r="H9" s="6"/>
      <c r="I9" t="s">
        <v>59</v>
      </c>
    </row>
    <row r="10" spans="1:9" ht="15" customHeight="1">
      <c r="A10" s="11"/>
      <c r="B10" s="40"/>
      <c r="C10" s="11"/>
      <c r="D10" s="40"/>
      <c r="E10" s="27"/>
      <c r="F10" s="40"/>
      <c r="G10" s="8"/>
      <c r="H10" s="9"/>
      <c r="I10" s="11"/>
    </row>
    <row r="11" spans="1:8" ht="15">
      <c r="A11" s="11"/>
      <c r="B11" s="40"/>
      <c r="C11" s="11"/>
      <c r="D11" s="40"/>
      <c r="E11" s="27"/>
      <c r="F11" s="40"/>
      <c r="G11" s="8"/>
      <c r="H11" s="9"/>
    </row>
    <row r="12" spans="1:8" ht="15">
      <c r="A12" s="11"/>
      <c r="B12" s="40"/>
      <c r="C12" s="11"/>
      <c r="D12" s="40"/>
      <c r="E12" s="27"/>
      <c r="F12" s="40"/>
      <c r="G12" s="8"/>
      <c r="H12" s="9"/>
    </row>
    <row r="13" spans="1:8" ht="15">
      <c r="A13" s="11"/>
      <c r="B13" s="40"/>
      <c r="C13" s="11"/>
      <c r="D13" s="40"/>
      <c r="E13" s="27"/>
      <c r="F13" s="40"/>
      <c r="G13" s="8"/>
      <c r="H13" s="9"/>
    </row>
    <row r="14" spans="1:8" ht="14.25" customHeight="1">
      <c r="A14" s="11"/>
      <c r="B14" s="40"/>
      <c r="C14" s="11"/>
      <c r="D14" s="40"/>
      <c r="E14" s="27"/>
      <c r="F14" s="40"/>
      <c r="G14" s="8"/>
      <c r="H14" s="9"/>
    </row>
    <row r="15" spans="1:8" ht="15">
      <c r="A15" s="11"/>
      <c r="B15" s="40"/>
      <c r="C15" s="11"/>
      <c r="D15" s="40"/>
      <c r="E15" s="27"/>
      <c r="F15" s="40"/>
      <c r="G15" s="8"/>
      <c r="H15" s="9"/>
    </row>
    <row r="16" spans="1:8" ht="15">
      <c r="A16" s="11"/>
      <c r="B16" s="40"/>
      <c r="C16" s="11"/>
      <c r="D16" s="40"/>
      <c r="E16" s="27"/>
      <c r="F16" s="40"/>
      <c r="G16" s="8"/>
      <c r="H16" s="9"/>
    </row>
    <row r="17" spans="1:8" ht="15">
      <c r="A17" s="11"/>
      <c r="B17" s="40"/>
      <c r="C17" s="11"/>
      <c r="D17" s="40"/>
      <c r="E17" s="27"/>
      <c r="F17" s="40"/>
      <c r="G17" s="8"/>
      <c r="H17" s="9"/>
    </row>
    <row r="18" spans="1:8" ht="15">
      <c r="A18" s="11"/>
      <c r="B18" s="40"/>
      <c r="C18" s="11"/>
      <c r="D18" s="40"/>
      <c r="E18" s="27"/>
      <c r="F18" s="40"/>
      <c r="G18" s="8"/>
      <c r="H18" s="9"/>
    </row>
    <row r="19" spans="1:8" ht="15">
      <c r="A19" s="11"/>
      <c r="B19" s="40"/>
      <c r="C19" s="11"/>
      <c r="D19" s="40"/>
      <c r="E19" s="27"/>
      <c r="F19" s="40"/>
      <c r="G19" s="8"/>
      <c r="H19" s="9"/>
    </row>
    <row r="20" spans="1:8" ht="15">
      <c r="A20" s="11"/>
      <c r="B20" s="40"/>
      <c r="C20" s="11"/>
      <c r="D20" s="40"/>
      <c r="E20" s="27"/>
      <c r="F20" s="40"/>
      <c r="G20" s="8"/>
      <c r="H20" s="9"/>
    </row>
    <row r="22" spans="1:5" ht="13.5">
      <c r="A22" s="40"/>
      <c r="B22" s="40"/>
      <c r="C22" s="40"/>
      <c r="D22" s="40"/>
      <c r="E22" s="40"/>
    </row>
    <row r="23" spans="1:5" ht="13.5">
      <c r="A23" s="40"/>
      <c r="B23" s="40"/>
      <c r="C23" s="40"/>
      <c r="D23" s="40"/>
      <c r="E23" s="40"/>
    </row>
    <row r="24" spans="1:5" ht="13.5">
      <c r="A24" s="40"/>
      <c r="B24" s="40"/>
      <c r="C24" s="40"/>
      <c r="D24" s="40"/>
      <c r="E24" s="40"/>
    </row>
    <row r="25" spans="1:5" ht="13.5">
      <c r="A25" s="40"/>
      <c r="B25" s="40"/>
      <c r="C25" s="40"/>
      <c r="D25" s="40"/>
      <c r="E25" s="40"/>
    </row>
    <row r="26" spans="1:5" ht="13.5">
      <c r="A26" s="40"/>
      <c r="B26" s="40"/>
      <c r="C26" s="40"/>
      <c r="D26" s="40"/>
      <c r="E26" s="40"/>
    </row>
    <row r="27" spans="1:5" ht="13.5">
      <c r="A27" s="40"/>
      <c r="B27" s="40"/>
      <c r="C27" s="40"/>
      <c r="D27" s="40"/>
      <c r="E27" s="40"/>
    </row>
    <row r="28" spans="1:5" ht="13.5">
      <c r="A28" s="40"/>
      <c r="B28" s="40"/>
      <c r="C28" s="40"/>
      <c r="D28" s="40"/>
      <c r="E28" s="40"/>
    </row>
    <row r="29" spans="1:5" ht="13.5">
      <c r="A29" s="40"/>
      <c r="B29" s="40"/>
      <c r="C29" s="40"/>
      <c r="D29" s="40"/>
      <c r="E29" s="40"/>
    </row>
    <row r="30" spans="1:5" ht="13.5">
      <c r="A30" s="40"/>
      <c r="B30" s="40"/>
      <c r="C30" s="40"/>
      <c r="D30" s="40"/>
      <c r="E30" s="40"/>
    </row>
    <row r="31" spans="1:5" ht="13.5">
      <c r="A31" s="40"/>
      <c r="B31" s="40"/>
      <c r="C31" s="40"/>
      <c r="D31" s="40"/>
      <c r="E31" s="40"/>
    </row>
    <row r="32" spans="1:5" ht="13.5">
      <c r="A32" s="40"/>
      <c r="B32" s="40"/>
      <c r="C32" s="40"/>
      <c r="D32" s="40"/>
      <c r="E32" s="40"/>
    </row>
  </sheetData>
  <sheetProtection/>
  <mergeCells count="10">
    <mergeCell ref="A9:G9"/>
    <mergeCell ref="A4:H5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fsromero</dc:creator>
  <cp:keywords/>
  <dc:description/>
  <cp:lastModifiedBy>Sánchez Romero, Francisco José</cp:lastModifiedBy>
  <cp:lastPrinted>2017-11-19T17:03:30Z</cp:lastPrinted>
  <dcterms:created xsi:type="dcterms:W3CDTF">2014-11-16T19:01:48Z</dcterms:created>
  <dcterms:modified xsi:type="dcterms:W3CDTF">2019-04-04T17:58:41Z</dcterms:modified>
  <cp:category/>
  <cp:version/>
  <cp:contentType/>
  <cp:contentStatus/>
</cp:coreProperties>
</file>