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P\"/>
    </mc:Choice>
  </mc:AlternateContent>
  <bookViews>
    <workbookView xWindow="0" yWindow="0" windowWidth="19200" windowHeight="9100"/>
  </bookViews>
  <sheets>
    <sheet name="Clasificación  liga" sheetId="1" r:id="rId1"/>
    <sheet name="1ª PRUEBA " sheetId="8" r:id="rId2"/>
    <sheet name="2ª PRUEBA  " sheetId="9" r:id="rId3"/>
    <sheet name="3ª PRUEBA  " sheetId="10" r:id="rId4"/>
    <sheet name="4ª PRUEBA " sheetId="11" r:id="rId5"/>
    <sheet name="5ª PRUEBA " sheetId="12" r:id="rId6"/>
    <sheet name="6ª PRUEBA " sheetId="13" r:id="rId7"/>
    <sheet name="7ª PRUEBA  " sheetId="14" r:id="rId8"/>
  </sheets>
  <definedNames>
    <definedName name="_xlnm._FilterDatabase" localSheetId="1" hidden="1">'1ª PRUEBA '!$A$11:$U$18</definedName>
    <definedName name="_xlnm._FilterDatabase" localSheetId="2" hidden="1">'2ª PRUEBA  '!$A$11:$U$18</definedName>
    <definedName name="_xlnm._FilterDatabase" localSheetId="3" hidden="1">'3ª PRUEBA  '!$A$11:$U$18</definedName>
    <definedName name="_xlnm._FilterDatabase" localSheetId="4" hidden="1">'4ª PRUEBA '!$A$11:$U$18</definedName>
    <definedName name="_xlnm._FilterDatabase" localSheetId="5" hidden="1">'5ª PRUEBA '!$A$11:$U$18</definedName>
    <definedName name="_xlnm._FilterDatabase" localSheetId="6" hidden="1">'6ª PRUEBA '!$A$11:$U$18</definedName>
    <definedName name="_xlnm._FilterDatabase" localSheetId="7" hidden="1">'7ª PRUEBA  '!$A$11:$U$18</definedName>
    <definedName name="_xlnm._FilterDatabase" localSheetId="0" hidden="1">'Clasificación  liga'!$A$13:$AB$19</definedName>
  </definedNames>
  <calcPr calcId="162913"/>
</workbook>
</file>

<file path=xl/calcChain.xml><?xml version="1.0" encoding="utf-8"?>
<calcChain xmlns="http://schemas.openxmlformats.org/spreadsheetml/2006/main">
  <c r="V19" i="1" l="1"/>
  <c r="V31" i="1"/>
  <c r="H24" i="14" l="1"/>
  <c r="L26" i="14"/>
  <c r="J26" i="14"/>
  <c r="H26" i="14"/>
  <c r="F26" i="14"/>
  <c r="L25" i="14"/>
  <c r="J25" i="14"/>
  <c r="H25" i="14"/>
  <c r="F25" i="14"/>
  <c r="L24" i="14"/>
  <c r="J24" i="14"/>
  <c r="F24" i="14"/>
  <c r="L22" i="14"/>
  <c r="J22" i="14"/>
  <c r="H22" i="14"/>
  <c r="F22" i="14"/>
  <c r="L21" i="14"/>
  <c r="J21" i="14"/>
  <c r="H21" i="14"/>
  <c r="F21" i="14"/>
  <c r="L20" i="14"/>
  <c r="J20" i="14"/>
  <c r="H20" i="14"/>
  <c r="F20" i="14"/>
  <c r="L19" i="14"/>
  <c r="J19" i="14"/>
  <c r="H19" i="14"/>
  <c r="F19" i="14"/>
  <c r="M17" i="14"/>
  <c r="L16" i="14"/>
  <c r="J16" i="14"/>
  <c r="H16" i="14"/>
  <c r="F16" i="14"/>
  <c r="L15" i="14"/>
  <c r="J15" i="14"/>
  <c r="H15" i="14"/>
  <c r="F15" i="14"/>
  <c r="L14" i="14"/>
  <c r="J14" i="14"/>
  <c r="H14" i="14"/>
  <c r="F14" i="14"/>
  <c r="L13" i="14"/>
  <c r="J13" i="14"/>
  <c r="H13" i="14"/>
  <c r="F13" i="14"/>
  <c r="L12" i="14"/>
  <c r="J12" i="14"/>
  <c r="H12" i="14"/>
  <c r="F12" i="14"/>
  <c r="L11" i="14"/>
  <c r="J11" i="14"/>
  <c r="H11" i="14"/>
  <c r="F11" i="14"/>
  <c r="M11" i="14" l="1"/>
  <c r="M12" i="14"/>
  <c r="M13" i="14"/>
  <c r="M14" i="14"/>
  <c r="M15" i="14"/>
  <c r="M16" i="14"/>
  <c r="M19" i="14"/>
  <c r="M20" i="14"/>
  <c r="M21" i="14"/>
  <c r="M22" i="14"/>
  <c r="M26" i="14"/>
  <c r="M25" i="14"/>
  <c r="M24" i="14"/>
  <c r="F22" i="13"/>
  <c r="F12" i="13"/>
  <c r="L26" i="13"/>
  <c r="J26" i="13"/>
  <c r="H26" i="13"/>
  <c r="F26" i="13"/>
  <c r="L25" i="13"/>
  <c r="J25" i="13"/>
  <c r="H25" i="13"/>
  <c r="F25" i="13"/>
  <c r="L24" i="13"/>
  <c r="J24" i="13"/>
  <c r="H24" i="13"/>
  <c r="F24" i="13"/>
  <c r="L22" i="13"/>
  <c r="J22" i="13"/>
  <c r="H22" i="13"/>
  <c r="L21" i="13"/>
  <c r="J21" i="13"/>
  <c r="H21" i="13"/>
  <c r="F21" i="13"/>
  <c r="L20" i="13"/>
  <c r="J20" i="13"/>
  <c r="H20" i="13"/>
  <c r="F20" i="13"/>
  <c r="L19" i="13"/>
  <c r="J19" i="13"/>
  <c r="H19" i="13"/>
  <c r="F19" i="13"/>
  <c r="M17" i="13"/>
  <c r="L16" i="13"/>
  <c r="J16" i="13"/>
  <c r="H16" i="13"/>
  <c r="F16" i="13"/>
  <c r="L15" i="13"/>
  <c r="J15" i="13"/>
  <c r="H15" i="13"/>
  <c r="F15" i="13"/>
  <c r="L14" i="13"/>
  <c r="J14" i="13"/>
  <c r="H14" i="13"/>
  <c r="F14" i="13"/>
  <c r="L13" i="13"/>
  <c r="J13" i="13"/>
  <c r="H13" i="13"/>
  <c r="F13" i="13"/>
  <c r="L12" i="13"/>
  <c r="J12" i="13"/>
  <c r="H12" i="13"/>
  <c r="L11" i="13"/>
  <c r="J11" i="13"/>
  <c r="H11" i="13"/>
  <c r="F11" i="13"/>
  <c r="M11" i="13" l="1"/>
  <c r="M12" i="13"/>
  <c r="M13" i="13"/>
  <c r="M14" i="13"/>
  <c r="M15" i="13"/>
  <c r="M16" i="13"/>
  <c r="M20" i="13"/>
  <c r="M19" i="13"/>
  <c r="M21" i="13"/>
  <c r="M22" i="13"/>
  <c r="M24" i="13"/>
  <c r="M25" i="13"/>
  <c r="M26" i="13"/>
  <c r="H21" i="12"/>
  <c r="J21" i="12"/>
  <c r="L21" i="12"/>
  <c r="L26" i="12" l="1"/>
  <c r="J26" i="12"/>
  <c r="H26" i="12"/>
  <c r="F26" i="12"/>
  <c r="L25" i="12"/>
  <c r="J25" i="12"/>
  <c r="H25" i="12"/>
  <c r="F25" i="12"/>
  <c r="L24" i="12"/>
  <c r="J24" i="12"/>
  <c r="H24" i="12"/>
  <c r="F24" i="12"/>
  <c r="L22" i="12"/>
  <c r="J22" i="12"/>
  <c r="H22" i="12"/>
  <c r="F22" i="12"/>
  <c r="F21" i="12"/>
  <c r="L20" i="12"/>
  <c r="J20" i="12"/>
  <c r="H20" i="12"/>
  <c r="F20" i="12"/>
  <c r="L19" i="12"/>
  <c r="J19" i="12"/>
  <c r="H19" i="12"/>
  <c r="F19" i="12"/>
  <c r="M17" i="12"/>
  <c r="L16" i="12"/>
  <c r="J16" i="12"/>
  <c r="H16" i="12"/>
  <c r="F16" i="12"/>
  <c r="L15" i="12"/>
  <c r="J15" i="12"/>
  <c r="H15" i="12"/>
  <c r="F15" i="12"/>
  <c r="L14" i="12"/>
  <c r="J14" i="12"/>
  <c r="H14" i="12"/>
  <c r="F14" i="12"/>
  <c r="L13" i="12"/>
  <c r="J13" i="12"/>
  <c r="H13" i="12"/>
  <c r="F13" i="12"/>
  <c r="L12" i="12"/>
  <c r="J12" i="12"/>
  <c r="H12" i="12"/>
  <c r="F12" i="12"/>
  <c r="L11" i="12"/>
  <c r="J11" i="12"/>
  <c r="H11" i="12"/>
  <c r="F11" i="12"/>
  <c r="M19" i="12" l="1"/>
  <c r="M20" i="12"/>
  <c r="M21" i="12"/>
  <c r="M22" i="12"/>
  <c r="M11" i="12"/>
  <c r="M12" i="12"/>
  <c r="M13" i="12"/>
  <c r="M14" i="12"/>
  <c r="M15" i="12"/>
  <c r="M16" i="12"/>
  <c r="M24" i="12"/>
  <c r="M25" i="12"/>
  <c r="M26" i="12"/>
  <c r="H24" i="11" l="1"/>
  <c r="L26" i="11" l="1"/>
  <c r="J26" i="11"/>
  <c r="H26" i="11"/>
  <c r="F26" i="11"/>
  <c r="L25" i="11"/>
  <c r="J25" i="11"/>
  <c r="H25" i="11"/>
  <c r="F25" i="11"/>
  <c r="L24" i="11"/>
  <c r="J24" i="11"/>
  <c r="F24" i="11"/>
  <c r="L22" i="11"/>
  <c r="J22" i="11"/>
  <c r="H22" i="11"/>
  <c r="F22" i="11"/>
  <c r="L21" i="11"/>
  <c r="J21" i="11"/>
  <c r="H21" i="11"/>
  <c r="F21" i="11"/>
  <c r="L20" i="11"/>
  <c r="J20" i="11"/>
  <c r="H20" i="11"/>
  <c r="F20" i="11"/>
  <c r="L19" i="11"/>
  <c r="J19" i="11"/>
  <c r="H19" i="11"/>
  <c r="F19" i="11"/>
  <c r="M17" i="11"/>
  <c r="L16" i="11"/>
  <c r="J16" i="11"/>
  <c r="H16" i="11"/>
  <c r="F16" i="11"/>
  <c r="L15" i="11"/>
  <c r="J15" i="11"/>
  <c r="H15" i="11"/>
  <c r="F15" i="11"/>
  <c r="L14" i="11"/>
  <c r="J14" i="11"/>
  <c r="H14" i="11"/>
  <c r="F14" i="11"/>
  <c r="L13" i="11"/>
  <c r="J13" i="11"/>
  <c r="H13" i="11"/>
  <c r="F13" i="11"/>
  <c r="L12" i="11"/>
  <c r="J12" i="11"/>
  <c r="H12" i="11"/>
  <c r="F12" i="11"/>
  <c r="L11" i="11"/>
  <c r="J11" i="11"/>
  <c r="H11" i="11"/>
  <c r="F11" i="11"/>
  <c r="M19" i="11" l="1"/>
  <c r="M20" i="11"/>
  <c r="M22" i="11"/>
  <c r="M24" i="11"/>
  <c r="M25" i="11"/>
  <c r="M26" i="11"/>
  <c r="M21" i="11"/>
  <c r="M11" i="11"/>
  <c r="M12" i="11"/>
  <c r="M13" i="11"/>
  <c r="M14" i="11"/>
  <c r="M15" i="11"/>
  <c r="M16" i="11"/>
  <c r="L24" i="10"/>
  <c r="M24" i="10" s="1"/>
  <c r="L26" i="10"/>
  <c r="J26" i="10"/>
  <c r="H26" i="10"/>
  <c r="F26" i="10"/>
  <c r="L25" i="10"/>
  <c r="J25" i="10"/>
  <c r="H25" i="10"/>
  <c r="F25" i="10"/>
  <c r="J24" i="10"/>
  <c r="H24" i="10"/>
  <c r="F24" i="10"/>
  <c r="L22" i="10"/>
  <c r="J22" i="10"/>
  <c r="H22" i="10"/>
  <c r="F22" i="10"/>
  <c r="L21" i="10"/>
  <c r="J21" i="10"/>
  <c r="H21" i="10"/>
  <c r="F21" i="10"/>
  <c r="L20" i="10"/>
  <c r="J20" i="10"/>
  <c r="H20" i="10"/>
  <c r="F20" i="10"/>
  <c r="L19" i="10"/>
  <c r="J19" i="10"/>
  <c r="H19" i="10"/>
  <c r="F19" i="10"/>
  <c r="M17" i="10"/>
  <c r="L16" i="10"/>
  <c r="J16" i="10"/>
  <c r="H16" i="10"/>
  <c r="F16" i="10"/>
  <c r="L15" i="10"/>
  <c r="J15" i="10"/>
  <c r="H15" i="10"/>
  <c r="F15" i="10"/>
  <c r="L14" i="10"/>
  <c r="J14" i="10"/>
  <c r="H14" i="10"/>
  <c r="F14" i="10"/>
  <c r="L13" i="10"/>
  <c r="J13" i="10"/>
  <c r="H13" i="10"/>
  <c r="F13" i="10"/>
  <c r="L12" i="10"/>
  <c r="J12" i="10"/>
  <c r="H12" i="10"/>
  <c r="F12" i="10"/>
  <c r="L11" i="10"/>
  <c r="J11" i="10"/>
  <c r="H11" i="10"/>
  <c r="F11" i="10"/>
  <c r="M25" i="10" l="1"/>
  <c r="M26" i="10"/>
  <c r="M19" i="10"/>
  <c r="M20" i="10"/>
  <c r="M21" i="10"/>
  <c r="M22" i="10"/>
  <c r="M11" i="10"/>
  <c r="M12" i="10"/>
  <c r="M13" i="10"/>
  <c r="M14" i="10"/>
  <c r="M15" i="10"/>
  <c r="M16" i="10"/>
  <c r="L26" i="9"/>
  <c r="J26" i="9"/>
  <c r="H26" i="9"/>
  <c r="F26" i="9"/>
  <c r="L25" i="9"/>
  <c r="J25" i="9"/>
  <c r="H25" i="9"/>
  <c r="F25" i="9"/>
  <c r="L24" i="9"/>
  <c r="J24" i="9"/>
  <c r="H24" i="9"/>
  <c r="F24" i="9"/>
  <c r="L22" i="9"/>
  <c r="J22" i="9"/>
  <c r="H22" i="9"/>
  <c r="F22" i="9"/>
  <c r="L21" i="9"/>
  <c r="J21" i="9"/>
  <c r="H21" i="9"/>
  <c r="F21" i="9"/>
  <c r="L20" i="9"/>
  <c r="J20" i="9"/>
  <c r="H20" i="9"/>
  <c r="F20" i="9"/>
  <c r="L19" i="9"/>
  <c r="J19" i="9"/>
  <c r="H19" i="9"/>
  <c r="F19" i="9"/>
  <c r="M17" i="9"/>
  <c r="L16" i="9"/>
  <c r="J16" i="9"/>
  <c r="H16" i="9"/>
  <c r="F16" i="9"/>
  <c r="L15" i="9"/>
  <c r="J15" i="9"/>
  <c r="H15" i="9"/>
  <c r="F15" i="9"/>
  <c r="L14" i="9"/>
  <c r="J14" i="9"/>
  <c r="H14" i="9"/>
  <c r="F14" i="9"/>
  <c r="L13" i="9"/>
  <c r="J13" i="9"/>
  <c r="H13" i="9"/>
  <c r="F13" i="9"/>
  <c r="L12" i="9"/>
  <c r="J12" i="9"/>
  <c r="H12" i="9"/>
  <c r="F12" i="9"/>
  <c r="L11" i="9"/>
  <c r="J11" i="9"/>
  <c r="H11" i="9"/>
  <c r="F11" i="9"/>
  <c r="M26" i="9" l="1"/>
  <c r="M24" i="9"/>
  <c r="M25" i="9"/>
  <c r="M19" i="9"/>
  <c r="M20" i="9"/>
  <c r="M21" i="9"/>
  <c r="M22" i="9"/>
  <c r="M11" i="9"/>
  <c r="M12" i="9"/>
  <c r="M13" i="9"/>
  <c r="M14" i="9"/>
  <c r="M15" i="9"/>
  <c r="M16" i="9"/>
  <c r="M19" i="8"/>
  <c r="M17" i="8"/>
  <c r="M16" i="8"/>
  <c r="M15" i="8"/>
  <c r="M14" i="8"/>
  <c r="M13" i="8"/>
  <c r="M12" i="8"/>
  <c r="M11" i="8"/>
  <c r="M22" i="8"/>
  <c r="M21" i="8"/>
  <c r="M20" i="8"/>
  <c r="J14" i="8" l="1"/>
  <c r="L14" i="8"/>
  <c r="H11" i="8"/>
  <c r="J11" i="8"/>
  <c r="L26" i="8"/>
  <c r="L25" i="8"/>
  <c r="L24" i="8"/>
  <c r="J26" i="8"/>
  <c r="J25" i="8"/>
  <c r="J24" i="8"/>
  <c r="F26" i="8"/>
  <c r="M26" i="8" s="1"/>
  <c r="F25" i="8"/>
  <c r="M25" i="8" s="1"/>
  <c r="H26" i="8"/>
  <c r="H25" i="8"/>
  <c r="H24" i="8"/>
  <c r="F24" i="8"/>
  <c r="M24" i="8" s="1"/>
  <c r="L22" i="8"/>
  <c r="L21" i="8"/>
  <c r="L20" i="8"/>
  <c r="L19" i="8"/>
  <c r="J22" i="8"/>
  <c r="J21" i="8"/>
  <c r="J20" i="8"/>
  <c r="J19" i="8"/>
  <c r="H22" i="8"/>
  <c r="H21" i="8"/>
  <c r="H20" i="8"/>
  <c r="H19" i="8"/>
  <c r="F22" i="8"/>
  <c r="F21" i="8"/>
  <c r="F20" i="8"/>
  <c r="F19" i="8"/>
  <c r="L16" i="8"/>
  <c r="J16" i="8"/>
  <c r="H16" i="8"/>
  <c r="F16" i="8"/>
  <c r="L15" i="8"/>
  <c r="J15" i="8"/>
  <c r="H15" i="8"/>
  <c r="F15" i="8"/>
  <c r="H14" i="8"/>
  <c r="F14" i="8"/>
  <c r="L13" i="8"/>
  <c r="J13" i="8"/>
  <c r="H13" i="8"/>
  <c r="F13" i="8"/>
  <c r="L12" i="8"/>
  <c r="J12" i="8"/>
  <c r="H12" i="8"/>
  <c r="F12" i="8"/>
  <c r="L11" i="8"/>
  <c r="F11" i="8"/>
  <c r="V35" i="1" l="1"/>
  <c r="V13" i="1" l="1"/>
  <c r="V33" i="1" l="1"/>
  <c r="V34" i="1"/>
  <c r="V17" i="1"/>
  <c r="V18" i="1"/>
  <c r="V11" i="1"/>
  <c r="V10" i="1" l="1"/>
  <c r="V12" i="1"/>
  <c r="V14" i="1"/>
  <c r="V15" i="1"/>
  <c r="T48" i="1" l="1"/>
  <c r="T47" i="1"/>
  <c r="T46" i="1"/>
  <c r="T45" i="1"/>
  <c r="T44" i="1"/>
  <c r="T43" i="1"/>
  <c r="T42" i="1"/>
  <c r="T39" i="1"/>
  <c r="T38" i="1"/>
  <c r="T37" i="1"/>
  <c r="T36" i="1"/>
  <c r="V20" i="1" l="1"/>
  <c r="V21" i="1"/>
  <c r="V22" i="1"/>
  <c r="V23" i="1"/>
  <c r="V24" i="1"/>
  <c r="V25" i="1"/>
  <c r="V26" i="1"/>
  <c r="V27" i="1"/>
  <c r="V28" i="1"/>
  <c r="V29" i="1"/>
  <c r="V30" i="1"/>
  <c r="U36" i="1"/>
  <c r="V36" i="1" s="1"/>
  <c r="U37" i="1"/>
  <c r="V37" i="1" s="1"/>
  <c r="U38" i="1"/>
  <c r="V38" i="1" s="1"/>
  <c r="U39" i="1"/>
  <c r="V39" i="1" s="1"/>
  <c r="U42" i="1"/>
  <c r="V42" i="1" s="1"/>
  <c r="U43" i="1"/>
  <c r="V43" i="1" s="1"/>
  <c r="U44" i="1"/>
  <c r="V44" i="1" s="1"/>
  <c r="U45" i="1"/>
  <c r="V45" i="1" s="1"/>
  <c r="U46" i="1"/>
  <c r="V46" i="1" s="1"/>
  <c r="U47" i="1"/>
  <c r="V47" i="1" s="1"/>
  <c r="U48" i="1"/>
  <c r="V48" i="1" s="1"/>
</calcChain>
</file>

<file path=xl/sharedStrings.xml><?xml version="1.0" encoding="utf-8"?>
<sst xmlns="http://schemas.openxmlformats.org/spreadsheetml/2006/main" count="591" uniqueCount="172">
  <si>
    <t>PILOTO 15</t>
  </si>
  <si>
    <t>PILOTO 14</t>
  </si>
  <si>
    <t>PILOTO 13</t>
  </si>
  <si>
    <t>PILOTO 12</t>
  </si>
  <si>
    <t>PILOTO 11</t>
  </si>
  <si>
    <t>PILOTO 10</t>
  </si>
  <si>
    <t>PILOTO 9</t>
  </si>
  <si>
    <t>PILOTO 8</t>
  </si>
  <si>
    <t>PILOTO 7</t>
  </si>
  <si>
    <t>PILOTO 6</t>
  </si>
  <si>
    <t>PILOTO 5</t>
  </si>
  <si>
    <t>PILOTO 4</t>
  </si>
  <si>
    <t>PILOTO 3</t>
  </si>
  <si>
    <t>LIBELULA</t>
  </si>
  <si>
    <t>Miguel Rodriguez  Moreno</t>
  </si>
  <si>
    <t>Francisco Sánchez</t>
  </si>
  <si>
    <t>CATEGORIA A</t>
  </si>
  <si>
    <t>Benjamin Moreno</t>
  </si>
  <si>
    <t>BOADILLA</t>
  </si>
  <si>
    <t>Daniel Gómez Millan</t>
  </si>
  <si>
    <t>CATEORIA B</t>
  </si>
  <si>
    <t>Alfonso Triano</t>
  </si>
  <si>
    <t>RC MADRID</t>
  </si>
  <si>
    <t>Rodrigo Aguilar</t>
  </si>
  <si>
    <t>Ciriaco de la Horra</t>
  </si>
  <si>
    <t>Ángel Gómez</t>
  </si>
  <si>
    <t>CATEORIA C</t>
  </si>
  <si>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</si>
  <si>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</si>
  <si>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</si>
  <si>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</si>
  <si>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</si>
  <si>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</si>
  <si>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</si>
  <si>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</si>
  <si>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</si>
  <si>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Luis Mateos</t>
  </si>
  <si>
    <t>Joaquin Huesca</t>
  </si>
  <si>
    <t>Jose Manuel Caro</t>
  </si>
  <si>
    <t>CATEORIA FAI</t>
  </si>
  <si>
    <t>CATEORIA AVANZADA</t>
  </si>
  <si>
    <t>CATEORIA INICIACIÓN</t>
  </si>
  <si>
    <t>JUECES</t>
  </si>
  <si>
    <t>N1000</t>
  </si>
  <si>
    <t>ABSOLUTA</t>
  </si>
  <si>
    <t>JUAN DE LA CIERVA</t>
  </si>
  <si>
    <t>Luis Velasco</t>
  </si>
  <si>
    <t>Jose Manuel Muñoz</t>
  </si>
  <si>
    <t>Juanjo Engo</t>
  </si>
  <si>
    <t>Miguel Rodriguez</t>
  </si>
  <si>
    <t>PUNTOS LIGA</t>
  </si>
  <si>
    <t>CLASIFICACIÓN</t>
  </si>
  <si>
    <t>PUNTUACIÓN 
FINAL</t>
  </si>
  <si>
    <t>VALE FAM</t>
  </si>
  <si>
    <t>1ª MANGA</t>
  </si>
  <si>
    <t>2ª MANGA</t>
  </si>
  <si>
    <t>3ª MANGA</t>
  </si>
  <si>
    <t>4ªMANGA</t>
  </si>
  <si>
    <t>1ª PEOR PUNTUACION</t>
  </si>
  <si>
    <t>2ª PEOR PUNTUACION</t>
  </si>
  <si>
    <t>Javier Beraza</t>
  </si>
  <si>
    <t>Juanjo Sainz</t>
  </si>
  <si>
    <t xml:space="preserve">6ª Prueba
</t>
  </si>
  <si>
    <t xml:space="preserve">7ª Prueba
</t>
  </si>
  <si>
    <t>Javier Alvarez</t>
  </si>
  <si>
    <t>Jose Miguel Guillot</t>
  </si>
  <si>
    <t>ALAS INDOOR LEGANES</t>
  </si>
  <si>
    <t>LIGA FAM F3P 2019</t>
  </si>
  <si>
    <t>Jesús Martin</t>
  </si>
  <si>
    <t>Jose Luis Rodriguez</t>
  </si>
  <si>
    <t>Francisco Aguilar</t>
  </si>
  <si>
    <t>1ª Prueba Galapagar
4 Noviembre</t>
  </si>
  <si>
    <t>D-1429</t>
  </si>
  <si>
    <t>D-1430</t>
  </si>
  <si>
    <t>D-1431</t>
  </si>
  <si>
    <t>D-1432</t>
  </si>
  <si>
    <t>D-1433</t>
  </si>
  <si>
    <t>D-1434</t>
  </si>
  <si>
    <t>D-1435</t>
  </si>
  <si>
    <t>D-1436</t>
  </si>
  <si>
    <t>D-1437</t>
  </si>
  <si>
    <t>D-1438</t>
  </si>
  <si>
    <t>D-1439</t>
  </si>
  <si>
    <t>D-1440</t>
  </si>
  <si>
    <t>D-1441</t>
  </si>
  <si>
    <t>D-1442</t>
  </si>
  <si>
    <t>2ª Prueba Leganés
11 Noviembre</t>
  </si>
  <si>
    <t>D-1443</t>
  </si>
  <si>
    <t>D-1444</t>
  </si>
  <si>
    <t>D-1445</t>
  </si>
  <si>
    <t>D-1446</t>
  </si>
  <si>
    <t>D-1447</t>
  </si>
  <si>
    <t>D-1448</t>
  </si>
  <si>
    <t>D-1449</t>
  </si>
  <si>
    <t>D-1450</t>
  </si>
  <si>
    <t>D-1451</t>
  </si>
  <si>
    <t>D-1452</t>
  </si>
  <si>
    <t>D-1453</t>
  </si>
  <si>
    <t>D-1454</t>
  </si>
  <si>
    <t>D-1455</t>
  </si>
  <si>
    <t>3ª Prueba
Pinto
25 Noviembre</t>
  </si>
  <si>
    <t>D-1470</t>
  </si>
  <si>
    <t>D-1471</t>
  </si>
  <si>
    <t>D-1472</t>
  </si>
  <si>
    <t>D-1473</t>
  </si>
  <si>
    <t>D-1474</t>
  </si>
  <si>
    <t>D-1475</t>
  </si>
  <si>
    <t>D-1476</t>
  </si>
  <si>
    <t>D-1477</t>
  </si>
  <si>
    <t>D-1478</t>
  </si>
  <si>
    <t>D-1479</t>
  </si>
  <si>
    <t>D-1480</t>
  </si>
  <si>
    <t>D-1481</t>
  </si>
  <si>
    <t>D-1482</t>
  </si>
  <si>
    <t>D-1513</t>
  </si>
  <si>
    <t>D-1514</t>
  </si>
  <si>
    <t>D-1515</t>
  </si>
  <si>
    <t>D-1516</t>
  </si>
  <si>
    <t>D-1517</t>
  </si>
  <si>
    <t>D-1518</t>
  </si>
  <si>
    <t>D-1519</t>
  </si>
  <si>
    <t>D-1520</t>
  </si>
  <si>
    <t>D-1521</t>
  </si>
  <si>
    <t>D-1522</t>
  </si>
  <si>
    <t>D-1523</t>
  </si>
  <si>
    <t>D-1524</t>
  </si>
  <si>
    <t>D-1525</t>
  </si>
  <si>
    <t>D-1526</t>
  </si>
  <si>
    <t>4ª Prueba Boadilla</t>
  </si>
  <si>
    <t xml:space="preserve">5ª Prueba Boadilla
</t>
  </si>
  <si>
    <t>E-1001</t>
  </si>
  <si>
    <t>E-1002</t>
  </si>
  <si>
    <t>E-1003</t>
  </si>
  <si>
    <t>E-1004</t>
  </si>
  <si>
    <t>E-1005</t>
  </si>
  <si>
    <t>E-1006</t>
  </si>
  <si>
    <t>E-1007</t>
  </si>
  <si>
    <t>E-1008</t>
  </si>
  <si>
    <t>E-1009</t>
  </si>
  <si>
    <t>E-1048</t>
  </si>
  <si>
    <t>E-1049</t>
  </si>
  <si>
    <t>E-1050</t>
  </si>
  <si>
    <t>E-1051</t>
  </si>
  <si>
    <t>E-1052</t>
  </si>
  <si>
    <t>E-1053</t>
  </si>
  <si>
    <t>E-1054</t>
  </si>
  <si>
    <t>E-1055</t>
  </si>
  <si>
    <t>E-1056</t>
  </si>
  <si>
    <t>E-1057</t>
  </si>
  <si>
    <t>E-1058</t>
  </si>
  <si>
    <t>E-1159</t>
  </si>
  <si>
    <t>E-1160</t>
  </si>
  <si>
    <t>E-1161</t>
  </si>
  <si>
    <t>E-1162</t>
  </si>
  <si>
    <t>E-1163</t>
  </si>
  <si>
    <t>E-1164</t>
  </si>
  <si>
    <t>E-1165</t>
  </si>
  <si>
    <t>E-1166</t>
  </si>
  <si>
    <t>E-1167</t>
  </si>
  <si>
    <t>E-1168</t>
  </si>
  <si>
    <t>E-1169</t>
  </si>
  <si>
    <t>G-001 (100)</t>
  </si>
  <si>
    <t>G-002 (75)</t>
  </si>
  <si>
    <t>G-003 (50)</t>
  </si>
  <si>
    <t>F-004 (125)</t>
  </si>
  <si>
    <t>F-005 (100)</t>
  </si>
  <si>
    <t>G-004 (125)</t>
  </si>
  <si>
    <t>G-005 (100)</t>
  </si>
  <si>
    <t>G-006 (75)</t>
  </si>
  <si>
    <t>G-007 (150)</t>
  </si>
  <si>
    <t>G-009 (100)</t>
  </si>
  <si>
    <t>G-008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</si>
</sst>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sz val="12"/>
      <color rgb="FFFF0000"/>
      <name val="Arial"/>
      <family val="2"/>
    </font>
    <font>
      <sz val="12"/>
      <color theme="0" tint="-0.499984740745262"/>
      <name val="Arial"/>
      <family val="2"/>
    </font>
    <font>
      <sz val="12"/>
      <color theme="0" tint="-0.249977111117893"/>
      <name val="Arial"/>
      <family val="2"/>
    </font>
    <font>
      <sz val="16"/>
      <color theme="0" tint="-0.249977111117893"/>
      <name val="Calibri"/>
      <family val="2"/>
    </font>
    <font>
      <sz val="12"/>
      <color indexed="10"/>
      <name val="Arial"/>
      <family val="2"/>
    </font>
    <font>
      <sz val="12"/>
      <color theme="0" tint="-0.149998474074526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1" fontId="3" fillId="2" borderId="1" xfId="0" applyNumberFormat="1" applyFont="1" applyFill="1" applyBorder="1"/>
    <xf numFmtId="1" fontId="2" fillId="3" borderId="2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7" borderId="0" xfId="0" applyFont="1" applyFill="1"/>
    <xf numFmtId="0" fontId="2" fillId="0" borderId="4" xfId="0" applyFont="1" applyBorder="1"/>
    <xf numFmtId="0" fontId="2" fillId="0" borderId="5" xfId="0" applyFont="1" applyFill="1" applyBorder="1" applyAlignment="1">
      <alignment horizontal="center"/>
    </xf>
    <xf numFmtId="0" fontId="2" fillId="7" borderId="3" xfId="0" applyFont="1" applyFill="1" applyBorder="1"/>
    <xf numFmtId="0" fontId="2" fillId="0" borderId="2" xfId="0" applyFont="1" applyBorder="1"/>
    <xf numFmtId="0" fontId="3" fillId="0" borderId="5" xfId="0" applyFont="1" applyFill="1" applyBorder="1" applyAlignment="1">
      <alignment horizontal="center"/>
    </xf>
    <xf numFmtId="0" fontId="0" fillId="0" borderId="1" xfId="0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2"/>
    <xf numFmtId="0" fontId="2" fillId="0" borderId="0" xfId="2" applyFont="1"/>
    <xf numFmtId="1" fontId="2" fillId="0" borderId="3" xfId="2" applyNumberFormat="1" applyFont="1" applyFill="1" applyBorder="1"/>
    <xf numFmtId="0" fontId="7" fillId="0" borderId="3" xfId="2" applyFont="1" applyFill="1" applyBorder="1" applyAlignment="1" applyProtection="1">
      <alignment vertical="center"/>
      <protection locked="0"/>
    </xf>
    <xf numFmtId="0" fontId="8" fillId="7" borderId="3" xfId="2" applyFont="1" applyFill="1" applyBorder="1" applyAlignment="1" applyProtection="1">
      <alignment vertical="center"/>
      <protection locked="0"/>
    </xf>
    <xf numFmtId="0" fontId="2" fillId="0" borderId="0" xfId="2" applyFont="1" applyBorder="1" applyAlignment="1"/>
    <xf numFmtId="0" fontId="2" fillId="9" borderId="3" xfId="0" applyFont="1" applyFill="1" applyBorder="1" applyAlignment="1">
      <alignment horizontal="center" vertical="center" wrapText="1"/>
    </xf>
    <xf numFmtId="0" fontId="2" fillId="9" borderId="3" xfId="2" applyFont="1" applyFill="1" applyBorder="1" applyAlignment="1">
      <alignment horizontal="center" vertical="center" wrapText="1"/>
    </xf>
    <xf numFmtId="1" fontId="2" fillId="2" borderId="1" xfId="0" applyNumberFormat="1" applyFont="1" applyFill="1" applyBorder="1"/>
    <xf numFmtId="1" fontId="2" fillId="14" borderId="3" xfId="0" applyNumberFormat="1" applyFont="1" applyFill="1" applyBorder="1"/>
    <xf numFmtId="1" fontId="2" fillId="14" borderId="3" xfId="0" applyNumberFormat="1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0" fillId="12" borderId="1" xfId="0" applyFill="1" applyBorder="1" applyAlignment="1"/>
    <xf numFmtId="0" fontId="0" fillId="12" borderId="3" xfId="0" applyFill="1" applyBorder="1" applyAlignment="1"/>
    <xf numFmtId="0" fontId="9" fillId="0" borderId="3" xfId="0" applyFont="1" applyFill="1" applyBorder="1"/>
    <xf numFmtId="0" fontId="9" fillId="12" borderId="3" xfId="0" applyFont="1" applyFill="1" applyBorder="1" applyAlignment="1">
      <alignment horizontal="center"/>
    </xf>
    <xf numFmtId="1" fontId="2" fillId="12" borderId="3" xfId="2" applyNumberFormat="1" applyFont="1" applyFill="1" applyBorder="1"/>
    <xf numFmtId="0" fontId="3" fillId="0" borderId="13" xfId="0" applyFont="1" applyFill="1" applyBorder="1" applyAlignment="1">
      <alignment horizontal="center"/>
    </xf>
    <xf numFmtId="0" fontId="2" fillId="0" borderId="14" xfId="0" applyFont="1" applyBorder="1"/>
    <xf numFmtId="0" fontId="2" fillId="7" borderId="6" xfId="0" applyFont="1" applyFill="1" applyBorder="1"/>
    <xf numFmtId="0" fontId="2" fillId="0" borderId="6" xfId="0" applyFont="1" applyBorder="1"/>
    <xf numFmtId="1" fontId="2" fillId="4" borderId="6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1" fontId="2" fillId="6" borderId="6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/>
    <xf numFmtId="0" fontId="0" fillId="0" borderId="3" xfId="0" applyBorder="1" applyAlignment="1"/>
    <xf numFmtId="0" fontId="7" fillId="0" borderId="5" xfId="2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9" fontId="0" fillId="0" borderId="0" xfId="3" applyFont="1"/>
    <xf numFmtId="0" fontId="4" fillId="8" borderId="1" xfId="0" applyFont="1" applyFill="1" applyBorder="1" applyAlignment="1">
      <alignment horizontal="center" vertical="center"/>
    </xf>
    <xf numFmtId="0" fontId="11" fillId="0" borderId="3" xfId="0" applyFont="1" applyBorder="1"/>
    <xf numFmtId="0" fontId="12" fillId="0" borderId="5" xfId="2" applyFont="1" applyFill="1" applyBorder="1" applyAlignment="1" applyProtection="1">
      <alignment horizontal="center" vertical="center"/>
      <protection locked="0"/>
    </xf>
    <xf numFmtId="0" fontId="13" fillId="16" borderId="3" xfId="0" applyFont="1" applyFill="1" applyBorder="1" applyAlignment="1">
      <alignment horizontal="center"/>
    </xf>
    <xf numFmtId="0" fontId="10" fillId="0" borderId="3" xfId="0" applyFont="1" applyFill="1" applyBorder="1"/>
    <xf numFmtId="1" fontId="2" fillId="0" borderId="3" xfId="0" applyNumberFormat="1" applyFont="1" applyFill="1" applyBorder="1" applyAlignment="1">
      <alignment horizontal="center"/>
    </xf>
    <xf numFmtId="0" fontId="14" fillId="0" borderId="0" xfId="0" applyFont="1" applyBorder="1"/>
    <xf numFmtId="0" fontId="14" fillId="7" borderId="0" xfId="0" applyFont="1" applyFill="1" applyBorder="1"/>
    <xf numFmtId="0" fontId="14" fillId="15" borderId="0" xfId="0" applyFont="1" applyFill="1" applyBorder="1"/>
    <xf numFmtId="0" fontId="8" fillId="7" borderId="5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8" fillId="7" borderId="11" xfId="2" applyFont="1" applyFill="1" applyBorder="1" applyAlignment="1" applyProtection="1">
      <alignment vertical="center"/>
      <protection locked="0"/>
    </xf>
    <xf numFmtId="0" fontId="2" fillId="0" borderId="11" xfId="0" applyFont="1" applyBorder="1"/>
    <xf numFmtId="0" fontId="13" fillId="16" borderId="11" xfId="0" applyFont="1" applyFill="1" applyBorder="1" applyAlignment="1">
      <alignment horizontal="center"/>
    </xf>
    <xf numFmtId="1" fontId="2" fillId="0" borderId="11" xfId="2" applyNumberFormat="1" applyFont="1" applyFill="1" applyBorder="1"/>
    <xf numFmtId="1" fontId="2" fillId="14" borderId="11" xfId="0" applyNumberFormat="1" applyFont="1" applyFill="1" applyBorder="1" applyAlignment="1">
      <alignment horizontal="center"/>
    </xf>
    <xf numFmtId="1" fontId="2" fillId="14" borderId="11" xfId="0" applyNumberFormat="1" applyFont="1" applyFill="1" applyBorder="1"/>
    <xf numFmtId="1" fontId="2" fillId="2" borderId="10" xfId="0" applyNumberFormat="1" applyFont="1" applyFill="1" applyBorder="1"/>
    <xf numFmtId="0" fontId="0" fillId="0" borderId="0" xfId="2" applyFont="1"/>
    <xf numFmtId="1" fontId="2" fillId="17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2" fillId="0" borderId="19" xfId="2" applyNumberFormat="1" applyFont="1" applyFill="1" applyBorder="1"/>
    <xf numFmtId="0" fontId="4" fillId="8" borderId="1" xfId="0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16" xfId="0" applyBorder="1" applyAlignment="1"/>
    <xf numFmtId="0" fontId="0" fillId="2" borderId="1" xfId="0" applyFill="1" applyBorder="1" applyAlignment="1">
      <alignment horizontal="center" vertical="center" textRotation="90" wrapText="1"/>
    </xf>
    <xf numFmtId="0" fontId="4" fillId="8" borderId="5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0" fillId="13" borderId="3" xfId="0" applyFill="1" applyBorder="1" applyAlignment="1"/>
    <xf numFmtId="0" fontId="2" fillId="5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 wrapText="1"/>
    </xf>
    <xf numFmtId="0" fontId="13" fillId="18" borderId="1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Porcentaje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zoomScale="70" zoomScaleNormal="70" workbookViewId="0">
      <selection activeCell="E34" sqref="E34"/>
    </sheetView>
  </sheetViews>
  <sheetFormatPr baseColWidth="10" defaultRowHeight="15.5" x14ac:dyDescent="0.35"/>
  <cols>
    <col min="1" max="1" width="5.54296875" style="1" customWidth="1"/>
    <col min="2" max="2" width="26.90625" style="1" bestFit="1" customWidth="1"/>
    <col min="3" max="3" width="14.08984375" style="1" bestFit="1" customWidth="1"/>
    <col min="4" max="4" width="27.26953125" style="1" bestFit="1" customWidth="1"/>
    <col min="5" max="5" width="18.6328125" style="1" customWidth="1"/>
    <col min="6" max="6" width="8.08984375" style="1" bestFit="1" customWidth="1"/>
    <col min="7" max="7" width="5.08984375" style="1" bestFit="1" customWidth="1"/>
    <col min="8" max="8" width="9.54296875" customWidth="1"/>
    <col min="9" max="9" width="5.81640625" customWidth="1"/>
    <col min="10" max="10" width="8.08984375" bestFit="1" customWidth="1"/>
    <col min="11" max="11" width="6.453125" customWidth="1"/>
    <col min="12" max="12" width="8.08984375" bestFit="1" customWidth="1"/>
    <col min="13" max="13" width="5.08984375" bestFit="1" customWidth="1"/>
    <col min="14" max="14" width="8.08984375" bestFit="1" customWidth="1"/>
    <col min="15" max="15" width="5.08984375" bestFit="1" customWidth="1"/>
    <col min="16" max="16" width="8.08984375" bestFit="1" customWidth="1"/>
    <col min="17" max="17" width="5.08984375" bestFit="1" customWidth="1"/>
    <col min="18" max="18" width="8.08984375" bestFit="1" customWidth="1"/>
    <col min="19" max="21" width="10.453125" customWidth="1"/>
    <col min="23" max="23" width="12" bestFit="1" customWidth="1"/>
  </cols>
  <sheetData>
    <row r="1" spans="1:24" ht="16" thickBot="1" x14ac:dyDescent="0.4">
      <c r="B1" s="18"/>
      <c r="C1" s="18"/>
      <c r="D1" s="19"/>
      <c r="E1" s="19"/>
      <c r="F1" s="18"/>
    </row>
    <row r="2" spans="1:24" ht="13" thickTop="1" x14ac:dyDescent="0.25">
      <c r="A2" s="98" t="s">
        <v>67</v>
      </c>
      <c r="B2" s="99"/>
      <c r="C2" s="99"/>
      <c r="D2" s="99"/>
      <c r="E2" s="99"/>
      <c r="F2" s="99"/>
      <c r="G2" s="99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4" ht="15.75" customHeight="1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4" ht="75.75" customHeight="1" x14ac:dyDescent="0.25">
      <c r="A4" s="105" t="s">
        <v>35</v>
      </c>
      <c r="B4" s="83" t="s">
        <v>34</v>
      </c>
      <c r="C4" s="83" t="s">
        <v>33</v>
      </c>
      <c r="D4" s="83" t="s">
        <v>32</v>
      </c>
      <c r="E4" s="95" t="s">
        <v>53</v>
      </c>
      <c r="F4" s="82" t="s">
        <v>71</v>
      </c>
      <c r="G4" s="82"/>
      <c r="H4" s="82" t="s">
        <v>86</v>
      </c>
      <c r="I4" s="82"/>
      <c r="J4" s="82" t="s">
        <v>100</v>
      </c>
      <c r="K4" s="82"/>
      <c r="L4" s="82" t="s">
        <v>128</v>
      </c>
      <c r="M4" s="82"/>
      <c r="N4" s="82" t="s">
        <v>129</v>
      </c>
      <c r="O4" s="82"/>
      <c r="P4" s="82" t="s">
        <v>62</v>
      </c>
      <c r="Q4" s="82"/>
      <c r="R4" s="82" t="s">
        <v>63</v>
      </c>
      <c r="S4" s="82"/>
      <c r="T4" s="91" t="s">
        <v>58</v>
      </c>
      <c r="U4" s="91" t="s">
        <v>59</v>
      </c>
      <c r="V4" s="87" t="s">
        <v>31</v>
      </c>
    </row>
    <row r="5" spans="1:24" ht="29" customHeight="1" x14ac:dyDescent="0.25">
      <c r="A5" s="106"/>
      <c r="B5" s="84"/>
      <c r="C5" s="84"/>
      <c r="D5" s="84"/>
      <c r="E5" s="96"/>
      <c r="F5" s="82" t="s">
        <v>30</v>
      </c>
      <c r="G5" s="82" t="s">
        <v>29</v>
      </c>
      <c r="H5" s="82" t="s">
        <v>30</v>
      </c>
      <c r="I5" s="82" t="s">
        <v>29</v>
      </c>
      <c r="J5" s="82" t="s">
        <v>30</v>
      </c>
      <c r="K5" s="82" t="s">
        <v>29</v>
      </c>
      <c r="L5" s="82" t="s">
        <v>30</v>
      </c>
      <c r="M5" s="82" t="s">
        <v>29</v>
      </c>
      <c r="N5" s="82" t="s">
        <v>30</v>
      </c>
      <c r="O5" s="82" t="s">
        <v>29</v>
      </c>
      <c r="P5" s="82" t="s">
        <v>30</v>
      </c>
      <c r="Q5" s="82" t="s">
        <v>29</v>
      </c>
      <c r="R5" s="82" t="s">
        <v>30</v>
      </c>
      <c r="S5" s="82" t="s">
        <v>29</v>
      </c>
      <c r="T5" s="91"/>
      <c r="U5" s="91"/>
      <c r="V5" s="87"/>
    </row>
    <row r="6" spans="1:24" ht="30" customHeight="1" x14ac:dyDescent="0.25">
      <c r="A6" s="106"/>
      <c r="B6" s="84"/>
      <c r="C6" s="84"/>
      <c r="D6" s="84"/>
      <c r="E6" s="97"/>
      <c r="F6" s="26" t="s">
        <v>28</v>
      </c>
      <c r="G6" s="26" t="s">
        <v>27</v>
      </c>
      <c r="H6" s="26" t="s">
        <v>28</v>
      </c>
      <c r="I6" s="26" t="s">
        <v>27</v>
      </c>
      <c r="J6" s="26" t="s">
        <v>28</v>
      </c>
      <c r="K6" s="26" t="s">
        <v>27</v>
      </c>
      <c r="L6" s="26" t="s">
        <v>28</v>
      </c>
      <c r="M6" s="26" t="s">
        <v>27</v>
      </c>
      <c r="N6" s="26" t="s">
        <v>28</v>
      </c>
      <c r="O6" s="26" t="s">
        <v>27</v>
      </c>
      <c r="P6" s="26" t="s">
        <v>28</v>
      </c>
      <c r="Q6" s="26" t="s">
        <v>27</v>
      </c>
      <c r="R6" s="26" t="s">
        <v>28</v>
      </c>
      <c r="S6" s="26" t="s">
        <v>27</v>
      </c>
      <c r="T6" s="92"/>
      <c r="U6" s="92"/>
      <c r="V6" s="87"/>
    </row>
    <row r="7" spans="1:24" x14ac:dyDescent="0.25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</row>
    <row r="8" spans="1:24" x14ac:dyDescent="0.35">
      <c r="A8" s="10"/>
      <c r="B8" s="17"/>
      <c r="C8" s="16"/>
      <c r="D8" s="15"/>
      <c r="E8" s="15"/>
      <c r="F8" s="93"/>
      <c r="G8" s="94"/>
      <c r="H8" s="93"/>
      <c r="I8" s="94"/>
      <c r="J8" s="93"/>
      <c r="K8" s="94"/>
      <c r="L8" s="85"/>
      <c r="M8" s="86"/>
      <c r="N8" s="93"/>
      <c r="O8" s="94"/>
      <c r="P8" s="85"/>
      <c r="Q8" s="86"/>
      <c r="R8" s="16"/>
      <c r="S8" s="48"/>
      <c r="T8" s="48"/>
      <c r="U8" s="48"/>
      <c r="V8" s="14"/>
    </row>
    <row r="9" spans="1:24" x14ac:dyDescent="0.25">
      <c r="A9" s="88" t="s">
        <v>26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90"/>
    </row>
    <row r="10" spans="1:24" ht="14.25" customHeight="1" x14ac:dyDescent="0.35">
      <c r="A10" s="11">
        <v>1</v>
      </c>
      <c r="B10" s="11" t="s">
        <v>25</v>
      </c>
      <c r="C10" s="11"/>
      <c r="D10" s="11" t="s">
        <v>18</v>
      </c>
      <c r="E10" s="55" t="s">
        <v>162</v>
      </c>
      <c r="F10" s="71">
        <v>3000</v>
      </c>
      <c r="G10" s="71">
        <v>25</v>
      </c>
      <c r="H10" s="71">
        <v>2842.6593298716057</v>
      </c>
      <c r="I10" s="71">
        <v>20</v>
      </c>
      <c r="J10" s="71">
        <v>2816.3814434986903</v>
      </c>
      <c r="K10" s="71">
        <v>23</v>
      </c>
      <c r="L10" s="71">
        <v>2913.0699252837503</v>
      </c>
      <c r="M10" s="71">
        <v>23</v>
      </c>
      <c r="N10" s="71">
        <v>2927.7020355663717</v>
      </c>
      <c r="O10" s="71">
        <v>23</v>
      </c>
      <c r="P10" s="71">
        <v>3000</v>
      </c>
      <c r="Q10" s="71">
        <v>25</v>
      </c>
      <c r="R10" s="71">
        <v>2950.7389162561576</v>
      </c>
      <c r="S10" s="71">
        <v>23</v>
      </c>
      <c r="T10" s="33">
        <v>20</v>
      </c>
      <c r="U10" s="33">
        <v>23</v>
      </c>
      <c r="V10" s="2">
        <f t="shared" ref="V10:V15" si="0">G10+I10+K10+M10+O10+Q10+S10-T10-U10</f>
        <v>119</v>
      </c>
      <c r="X10" s="51"/>
    </row>
    <row r="11" spans="1:24" ht="14.25" customHeight="1" x14ac:dyDescent="0.35">
      <c r="A11" s="11">
        <v>2</v>
      </c>
      <c r="B11" s="11" t="s">
        <v>36</v>
      </c>
      <c r="C11" s="11"/>
      <c r="D11" s="11" t="s">
        <v>45</v>
      </c>
      <c r="E11" s="55" t="s">
        <v>161</v>
      </c>
      <c r="F11" s="71">
        <v>2775.7787325456497</v>
      </c>
      <c r="G11" s="71">
        <v>23</v>
      </c>
      <c r="H11" s="71">
        <v>3000</v>
      </c>
      <c r="I11" s="71">
        <v>25</v>
      </c>
      <c r="J11" s="71">
        <v>3000</v>
      </c>
      <c r="K11" s="71">
        <v>25</v>
      </c>
      <c r="L11" s="71">
        <v>3000</v>
      </c>
      <c r="M11" s="71">
        <v>25</v>
      </c>
      <c r="N11" s="71">
        <v>3000</v>
      </c>
      <c r="O11" s="71">
        <v>25</v>
      </c>
      <c r="P11" s="71">
        <v>2921.3964991730254</v>
      </c>
      <c r="Q11" s="71">
        <v>23</v>
      </c>
      <c r="R11" s="71">
        <v>2972.2222222222226</v>
      </c>
      <c r="S11" s="71">
        <v>25</v>
      </c>
      <c r="T11" s="33">
        <v>23</v>
      </c>
      <c r="U11" s="33">
        <v>23</v>
      </c>
      <c r="V11" s="2">
        <f t="shared" si="0"/>
        <v>125</v>
      </c>
      <c r="W11" s="50"/>
      <c r="X11" s="51"/>
    </row>
    <row r="12" spans="1:24" ht="14.25" customHeight="1" x14ac:dyDescent="0.35">
      <c r="A12" s="11">
        <v>3</v>
      </c>
      <c r="B12" s="11" t="s">
        <v>38</v>
      </c>
      <c r="C12" s="11"/>
      <c r="D12" s="11" t="s">
        <v>45</v>
      </c>
      <c r="F12" s="71">
        <v>2123.9661877430572</v>
      </c>
      <c r="G12" s="71">
        <v>18</v>
      </c>
      <c r="H12" s="71">
        <v>2329.3665555813895</v>
      </c>
      <c r="I12" s="71">
        <v>18</v>
      </c>
      <c r="J12" s="71">
        <v>1320.4548724199594</v>
      </c>
      <c r="K12" s="71">
        <v>18</v>
      </c>
      <c r="L12" s="71">
        <v>1024.98742243837</v>
      </c>
      <c r="M12" s="71">
        <v>17</v>
      </c>
      <c r="N12" s="57">
        <v>0</v>
      </c>
      <c r="O12" s="57">
        <v>0</v>
      </c>
      <c r="P12" s="57">
        <v>0</v>
      </c>
      <c r="Q12" s="57"/>
      <c r="R12" s="57">
        <v>0</v>
      </c>
      <c r="S12" s="57">
        <v>0</v>
      </c>
      <c r="T12" s="33">
        <v>0</v>
      </c>
      <c r="U12" s="33">
        <v>0</v>
      </c>
      <c r="V12" s="2">
        <f t="shared" si="0"/>
        <v>71</v>
      </c>
      <c r="X12" s="51"/>
    </row>
    <row r="13" spans="1:24" ht="14.25" customHeight="1" x14ac:dyDescent="0.35">
      <c r="A13" s="11">
        <v>4</v>
      </c>
      <c r="B13" s="11" t="s">
        <v>65</v>
      </c>
      <c r="C13" s="11"/>
      <c r="D13" s="11" t="s">
        <v>66</v>
      </c>
      <c r="F13" s="71">
        <v>2441.3012216928637</v>
      </c>
      <c r="G13" s="71">
        <v>19</v>
      </c>
      <c r="H13" s="71">
        <v>2625.1466067322845</v>
      </c>
      <c r="I13" s="71">
        <v>19</v>
      </c>
      <c r="J13" s="71">
        <v>2358.2688563869615</v>
      </c>
      <c r="K13" s="71">
        <v>19</v>
      </c>
      <c r="L13" s="71">
        <v>2573.8267837791595</v>
      </c>
      <c r="M13" s="71">
        <v>19</v>
      </c>
      <c r="N13" s="71">
        <v>2594.9106455701935</v>
      </c>
      <c r="O13" s="71">
        <v>20</v>
      </c>
      <c r="P13" s="71">
        <v>2498.991483013293</v>
      </c>
      <c r="Q13" s="71">
        <v>19</v>
      </c>
      <c r="R13" s="71">
        <v>2379.0264413854484</v>
      </c>
      <c r="S13" s="71">
        <v>20</v>
      </c>
      <c r="T13" s="33">
        <v>19</v>
      </c>
      <c r="U13" s="33">
        <v>19</v>
      </c>
      <c r="V13" s="2">
        <f t="shared" si="0"/>
        <v>97</v>
      </c>
      <c r="X13" s="51"/>
    </row>
    <row r="14" spans="1:24" ht="14.25" customHeight="1" x14ac:dyDescent="0.35">
      <c r="A14" s="11">
        <v>5</v>
      </c>
      <c r="B14" s="11" t="s">
        <v>68</v>
      </c>
      <c r="C14" s="11"/>
      <c r="D14" s="11" t="s">
        <v>45</v>
      </c>
      <c r="E14" s="55" t="s">
        <v>163</v>
      </c>
      <c r="F14" s="71">
        <v>2670.9462473513995</v>
      </c>
      <c r="G14" s="71">
        <v>20</v>
      </c>
      <c r="H14" s="71">
        <v>2856.8840579710145</v>
      </c>
      <c r="I14" s="71">
        <v>23</v>
      </c>
      <c r="J14" s="71">
        <v>2581.2492588913392</v>
      </c>
      <c r="K14" s="71">
        <v>20</v>
      </c>
      <c r="L14" s="71">
        <v>2773.7617635316265</v>
      </c>
      <c r="M14" s="71">
        <v>20</v>
      </c>
      <c r="N14" s="57">
        <v>0</v>
      </c>
      <c r="O14" s="57">
        <v>0</v>
      </c>
      <c r="P14" s="71">
        <v>2787.2224786042516</v>
      </c>
      <c r="Q14" s="71">
        <v>20</v>
      </c>
      <c r="R14" s="57">
        <v>0</v>
      </c>
      <c r="S14" s="57">
        <v>0</v>
      </c>
      <c r="T14" s="33">
        <v>0</v>
      </c>
      <c r="U14" s="33">
        <v>0</v>
      </c>
      <c r="V14" s="2">
        <f t="shared" si="0"/>
        <v>103</v>
      </c>
      <c r="X14" s="51"/>
    </row>
    <row r="15" spans="1:24" ht="14.25" customHeight="1" x14ac:dyDescent="0.35">
      <c r="A15" s="11">
        <v>6</v>
      </c>
      <c r="B15" s="7" t="s">
        <v>70</v>
      </c>
      <c r="C15" s="7"/>
      <c r="D15" s="7" t="s">
        <v>13</v>
      </c>
      <c r="E15" s="56"/>
      <c r="F15" s="71">
        <v>0</v>
      </c>
      <c r="G15" s="71">
        <v>17</v>
      </c>
      <c r="H15" s="57">
        <v>0</v>
      </c>
      <c r="I15" s="57">
        <v>0</v>
      </c>
      <c r="J15" s="71">
        <v>1088.8400805337858</v>
      </c>
      <c r="K15" s="71">
        <v>17</v>
      </c>
      <c r="L15" s="71">
        <v>1232.8246408407401</v>
      </c>
      <c r="M15" s="71">
        <v>18</v>
      </c>
      <c r="N15" s="71">
        <v>1997.1558241658745</v>
      </c>
      <c r="O15" s="71">
        <v>19</v>
      </c>
      <c r="P15" s="71">
        <v>2157.7118489941067</v>
      </c>
      <c r="Q15" s="71">
        <v>18</v>
      </c>
      <c r="R15" s="71">
        <v>2099.4861883384897</v>
      </c>
      <c r="S15" s="71">
        <v>19</v>
      </c>
      <c r="T15" s="33">
        <v>0</v>
      </c>
      <c r="U15" s="33">
        <v>17</v>
      </c>
      <c r="V15" s="2">
        <f t="shared" si="0"/>
        <v>91</v>
      </c>
      <c r="X15" s="51"/>
    </row>
    <row r="16" spans="1:24" ht="14.25" customHeight="1" x14ac:dyDescent="0.25">
      <c r="A16" s="88" t="s">
        <v>20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</row>
    <row r="17" spans="1:24" ht="14.25" customHeight="1" x14ac:dyDescent="0.35">
      <c r="A17" s="11">
        <v>7</v>
      </c>
      <c r="B17" s="11" t="s">
        <v>19</v>
      </c>
      <c r="C17" s="11"/>
      <c r="D17" s="11" t="s">
        <v>18</v>
      </c>
      <c r="E17" s="72"/>
      <c r="F17" s="71">
        <v>3000</v>
      </c>
      <c r="G17" s="71">
        <v>25</v>
      </c>
      <c r="H17" s="71">
        <v>3000</v>
      </c>
      <c r="I17" s="71">
        <v>25</v>
      </c>
      <c r="J17" s="77">
        <v>0</v>
      </c>
      <c r="K17" s="77">
        <v>0</v>
      </c>
      <c r="L17" s="71">
        <v>3000</v>
      </c>
      <c r="M17" s="71">
        <v>25</v>
      </c>
      <c r="N17" s="71">
        <v>3000</v>
      </c>
      <c r="O17" s="71">
        <v>25</v>
      </c>
      <c r="P17" s="77">
        <v>0</v>
      </c>
      <c r="Q17" s="77">
        <v>0</v>
      </c>
      <c r="R17" s="71">
        <v>3000</v>
      </c>
      <c r="S17" s="71">
        <v>25</v>
      </c>
      <c r="T17" s="33">
        <v>0</v>
      </c>
      <c r="U17" s="33">
        <v>0</v>
      </c>
      <c r="V17" s="2">
        <f>G17+I17+K17+M17+O17+Q17+S17-T17-U17</f>
        <v>125</v>
      </c>
      <c r="X17" s="51"/>
    </row>
    <row r="18" spans="1:24" ht="15" customHeight="1" x14ac:dyDescent="0.35">
      <c r="A18" s="11">
        <v>8</v>
      </c>
      <c r="B18" s="11" t="s">
        <v>47</v>
      </c>
      <c r="C18" s="11"/>
      <c r="D18" s="11" t="s">
        <v>45</v>
      </c>
      <c r="E18" s="55" t="s">
        <v>166</v>
      </c>
      <c r="F18" s="71">
        <v>2646.6528409597718</v>
      </c>
      <c r="G18" s="71">
        <v>23</v>
      </c>
      <c r="H18" s="71">
        <v>2558.8147367677348</v>
      </c>
      <c r="I18" s="71">
        <v>23</v>
      </c>
      <c r="J18" s="71">
        <v>3000</v>
      </c>
      <c r="K18" s="71">
        <v>25</v>
      </c>
      <c r="L18" s="71">
        <v>2901.3269339356298</v>
      </c>
      <c r="M18" s="71">
        <v>23</v>
      </c>
      <c r="N18" s="71">
        <v>2894.8552425665102</v>
      </c>
      <c r="O18" s="71">
        <v>23</v>
      </c>
      <c r="P18" s="71">
        <v>3000</v>
      </c>
      <c r="Q18" s="71">
        <v>25</v>
      </c>
      <c r="R18" s="71">
        <v>2685.7066544566546</v>
      </c>
      <c r="S18" s="71">
        <v>23</v>
      </c>
      <c r="T18" s="33">
        <v>23</v>
      </c>
      <c r="U18" s="33">
        <v>23</v>
      </c>
      <c r="V18" s="2">
        <f>G18+I18+K18+M18+O18+Q18+S18-T18-U18</f>
        <v>119</v>
      </c>
      <c r="X18" s="51"/>
    </row>
    <row r="19" spans="1:24" ht="13.25" customHeight="1" x14ac:dyDescent="0.35">
      <c r="A19" s="11">
        <v>9</v>
      </c>
      <c r="B19" s="11" t="s">
        <v>60</v>
      </c>
      <c r="C19" s="11"/>
      <c r="D19" s="11" t="s">
        <v>13</v>
      </c>
      <c r="E19" s="55" t="s">
        <v>167</v>
      </c>
      <c r="F19" s="71">
        <v>1976.0179001625302</v>
      </c>
      <c r="G19" s="71">
        <v>20</v>
      </c>
      <c r="H19" s="71">
        <v>1879.4522016529484</v>
      </c>
      <c r="I19" s="71">
        <v>20</v>
      </c>
      <c r="J19" s="71">
        <v>2265.0008796235215</v>
      </c>
      <c r="K19" s="71">
        <v>23</v>
      </c>
      <c r="L19" s="71">
        <v>2391.3987062412848</v>
      </c>
      <c r="M19" s="71">
        <v>20</v>
      </c>
      <c r="N19" s="57">
        <v>0</v>
      </c>
      <c r="O19" s="57">
        <v>0</v>
      </c>
      <c r="P19" s="71">
        <v>2534.0016932279623</v>
      </c>
      <c r="Q19" s="71">
        <v>23</v>
      </c>
      <c r="R19" s="71">
        <v>2420.1503357753359</v>
      </c>
      <c r="S19" s="71">
        <v>20</v>
      </c>
      <c r="T19" s="33">
        <v>0</v>
      </c>
      <c r="U19" s="33">
        <v>20</v>
      </c>
      <c r="V19" s="2">
        <f>G19+I19+K19+M19+O19+Q19+S19-T19-U19</f>
        <v>106</v>
      </c>
      <c r="X19" s="51"/>
    </row>
    <row r="20" spans="1:24" hidden="1" x14ac:dyDescent="0.35">
      <c r="A20" s="11"/>
      <c r="B20" s="11" t="s">
        <v>10</v>
      </c>
      <c r="C20" s="11"/>
      <c r="D20" s="11"/>
      <c r="E20" s="55" t="s">
        <v>164</v>
      </c>
      <c r="F20" s="71">
        <v>1504.8639516461299</v>
      </c>
      <c r="G20" s="71">
        <v>19</v>
      </c>
      <c r="H20" s="71">
        <v>605.37255847600682</v>
      </c>
      <c r="I20" s="71">
        <v>19</v>
      </c>
      <c r="J20" s="71">
        <v>1733.0586342378792</v>
      </c>
      <c r="K20" s="71">
        <v>20</v>
      </c>
      <c r="L20" s="71">
        <v>1745.4287092218128</v>
      </c>
      <c r="M20" s="71">
        <v>19</v>
      </c>
      <c r="N20" s="57"/>
      <c r="O20" s="57">
        <v>0</v>
      </c>
      <c r="P20" s="71">
        <v>1995.291244335526</v>
      </c>
      <c r="Q20" s="71">
        <v>0</v>
      </c>
      <c r="R20" s="71">
        <v>2093.239285327893</v>
      </c>
      <c r="S20" s="71">
        <v>19</v>
      </c>
      <c r="T20" s="33"/>
      <c r="U20" s="33"/>
      <c r="V20" s="2" t="e">
        <f>G20+I20+K20+M20+O20+#REF!+#REF!-U20</f>
        <v>#REF!</v>
      </c>
    </row>
    <row r="21" spans="1:24" ht="17.25" hidden="1" customHeight="1" x14ac:dyDescent="0.35">
      <c r="A21" s="11"/>
      <c r="B21" s="11" t="s">
        <v>9</v>
      </c>
      <c r="C21" s="11"/>
      <c r="D21" s="11"/>
      <c r="E21" s="55" t="s">
        <v>165</v>
      </c>
      <c r="F21" s="71">
        <v>0</v>
      </c>
      <c r="G21" s="71">
        <v>0</v>
      </c>
      <c r="H21" s="71">
        <v>0</v>
      </c>
      <c r="I21" s="71">
        <v>0</v>
      </c>
      <c r="J21" s="71">
        <v>7</v>
      </c>
      <c r="K21" s="71">
        <v>0</v>
      </c>
      <c r="L21" s="71"/>
      <c r="M21" s="71">
        <v>0</v>
      </c>
      <c r="N21" s="57"/>
      <c r="O21" s="57">
        <v>0</v>
      </c>
      <c r="P21" s="71"/>
      <c r="Q21" s="71">
        <v>0</v>
      </c>
      <c r="R21" s="71"/>
      <c r="S21" s="71">
        <v>0</v>
      </c>
      <c r="T21" s="33"/>
      <c r="U21" s="33"/>
      <c r="V21" s="2" t="e">
        <f>G21+I21+K21+M21+O21+#REF!+#REF!-U21</f>
        <v>#REF!</v>
      </c>
    </row>
    <row r="22" spans="1:24" ht="17.25" hidden="1" customHeight="1" x14ac:dyDescent="0.35">
      <c r="A22" s="11"/>
      <c r="B22" s="11" t="s">
        <v>8</v>
      </c>
      <c r="C22" s="11"/>
      <c r="D22" s="11"/>
      <c r="E22" s="55" t="s">
        <v>164</v>
      </c>
      <c r="F22" s="71">
        <v>0</v>
      </c>
      <c r="G22" s="71">
        <v>0</v>
      </c>
      <c r="H22" s="71">
        <v>0</v>
      </c>
      <c r="I22" s="71">
        <v>0</v>
      </c>
      <c r="J22" s="71">
        <v>7</v>
      </c>
      <c r="K22" s="71">
        <v>0</v>
      </c>
      <c r="L22" s="71"/>
      <c r="M22" s="71">
        <v>0</v>
      </c>
      <c r="N22" s="57"/>
      <c r="O22" s="57">
        <v>0</v>
      </c>
      <c r="P22" s="71"/>
      <c r="Q22" s="71">
        <v>0</v>
      </c>
      <c r="R22" s="71"/>
      <c r="S22" s="71">
        <v>0</v>
      </c>
      <c r="T22" s="33"/>
      <c r="U22" s="33"/>
      <c r="V22" s="2" t="e">
        <f>G22+I22+K22+M22+O22+#REF!+#REF!-U22</f>
        <v>#REF!</v>
      </c>
    </row>
    <row r="23" spans="1:24" ht="17.25" hidden="1" customHeight="1" x14ac:dyDescent="0.35">
      <c r="A23" s="11"/>
      <c r="B23" s="11" t="s">
        <v>7</v>
      </c>
      <c r="C23" s="11"/>
      <c r="D23" s="11"/>
      <c r="E23" s="55" t="s">
        <v>165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/>
      <c r="M23" s="71">
        <v>0</v>
      </c>
      <c r="N23" s="57"/>
      <c r="O23" s="57">
        <v>0</v>
      </c>
      <c r="P23" s="71"/>
      <c r="Q23" s="71">
        <v>0</v>
      </c>
      <c r="R23" s="71"/>
      <c r="S23" s="71">
        <v>0</v>
      </c>
      <c r="T23" s="33"/>
      <c r="U23" s="33"/>
      <c r="V23" s="2" t="e">
        <f>G23+I23+K23+M23+O23+#REF!+#REF!-U23</f>
        <v>#REF!</v>
      </c>
    </row>
    <row r="24" spans="1:24" ht="14.25" hidden="1" customHeight="1" x14ac:dyDescent="0.35">
      <c r="A24" s="11"/>
      <c r="B24" s="11" t="s">
        <v>6</v>
      </c>
      <c r="C24" s="11"/>
      <c r="D24" s="11"/>
      <c r="E24" s="55" t="s">
        <v>164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/>
      <c r="M24" s="71">
        <v>0</v>
      </c>
      <c r="N24" s="57"/>
      <c r="O24" s="57">
        <v>0</v>
      </c>
      <c r="P24" s="71"/>
      <c r="Q24" s="71">
        <v>0</v>
      </c>
      <c r="R24" s="71"/>
      <c r="S24" s="71">
        <v>0</v>
      </c>
      <c r="T24" s="33"/>
      <c r="U24" s="33"/>
      <c r="V24" s="2" t="e">
        <f>G24+I24+K24+M24+O24+#REF!+#REF!-U24</f>
        <v>#REF!</v>
      </c>
    </row>
    <row r="25" spans="1:24" ht="14.25" hidden="1" customHeight="1" x14ac:dyDescent="0.35">
      <c r="A25" s="11"/>
      <c r="B25" s="11" t="s">
        <v>5</v>
      </c>
      <c r="C25" s="11"/>
      <c r="D25" s="11"/>
      <c r="E25" s="55" t="s">
        <v>165</v>
      </c>
      <c r="F25" s="71">
        <v>0</v>
      </c>
      <c r="G25" s="71">
        <v>0</v>
      </c>
      <c r="H25" s="71">
        <v>0</v>
      </c>
      <c r="I25" s="71">
        <v>0</v>
      </c>
      <c r="J25" s="71">
        <v>7</v>
      </c>
      <c r="K25" s="71">
        <v>0</v>
      </c>
      <c r="L25" s="71"/>
      <c r="M25" s="71">
        <v>0</v>
      </c>
      <c r="N25" s="57"/>
      <c r="O25" s="57">
        <v>0</v>
      </c>
      <c r="P25" s="71"/>
      <c r="Q25" s="71">
        <v>0</v>
      </c>
      <c r="R25" s="71"/>
      <c r="S25" s="71">
        <v>0</v>
      </c>
      <c r="T25" s="33"/>
      <c r="U25" s="33"/>
      <c r="V25" s="2" t="e">
        <f>G25+I25+K25+M25+O25+#REF!+#REF!-U25</f>
        <v>#REF!</v>
      </c>
    </row>
    <row r="26" spans="1:24" hidden="1" x14ac:dyDescent="0.35">
      <c r="A26" s="11"/>
      <c r="B26" s="11" t="s">
        <v>4</v>
      </c>
      <c r="C26" s="11"/>
      <c r="D26" s="11"/>
      <c r="E26" s="55" t="s">
        <v>164</v>
      </c>
      <c r="F26" s="71">
        <v>0</v>
      </c>
      <c r="G26" s="71">
        <v>0</v>
      </c>
      <c r="H26" s="71">
        <v>0</v>
      </c>
      <c r="I26" s="71">
        <v>0</v>
      </c>
      <c r="J26" s="71">
        <v>8</v>
      </c>
      <c r="K26" s="71">
        <v>0</v>
      </c>
      <c r="L26" s="71"/>
      <c r="M26" s="71">
        <v>0</v>
      </c>
      <c r="N26" s="57"/>
      <c r="O26" s="57">
        <v>0</v>
      </c>
      <c r="P26" s="71"/>
      <c r="Q26" s="71">
        <v>0</v>
      </c>
      <c r="R26" s="71"/>
      <c r="S26" s="71">
        <v>0</v>
      </c>
      <c r="T26" s="33"/>
      <c r="U26" s="33"/>
      <c r="V26" s="2" t="e">
        <f>G26+I26+K26+M26+O26+#REF!+#REF!-U26</f>
        <v>#REF!</v>
      </c>
    </row>
    <row r="27" spans="1:24" ht="14.25" hidden="1" customHeight="1" x14ac:dyDescent="0.35">
      <c r="A27" s="11"/>
      <c r="B27" s="11" t="s">
        <v>3</v>
      </c>
      <c r="C27" s="11"/>
      <c r="D27" s="11"/>
      <c r="E27" s="55" t="s">
        <v>165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/>
      <c r="M27" s="71">
        <v>0</v>
      </c>
      <c r="N27" s="57"/>
      <c r="O27" s="57">
        <v>0</v>
      </c>
      <c r="P27" s="71"/>
      <c r="Q27" s="71">
        <v>0</v>
      </c>
      <c r="R27" s="71"/>
      <c r="S27" s="71">
        <v>0</v>
      </c>
      <c r="T27" s="33"/>
      <c r="U27" s="33"/>
      <c r="V27" s="2" t="e">
        <f>G27+I27+K27+M27+O27+#REF!+#REF!-U27</f>
        <v>#REF!</v>
      </c>
    </row>
    <row r="28" spans="1:24" ht="14.25" hidden="1" customHeight="1" x14ac:dyDescent="0.35">
      <c r="A28" s="11"/>
      <c r="B28" s="11" t="s">
        <v>2</v>
      </c>
      <c r="C28" s="11"/>
      <c r="D28" s="11"/>
      <c r="E28" s="55" t="s">
        <v>164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/>
      <c r="M28" s="71">
        <v>0</v>
      </c>
      <c r="N28" s="57"/>
      <c r="O28" s="57">
        <v>0</v>
      </c>
      <c r="P28" s="71"/>
      <c r="Q28" s="71">
        <v>0</v>
      </c>
      <c r="R28" s="71"/>
      <c r="S28" s="71">
        <v>0</v>
      </c>
      <c r="T28" s="33"/>
      <c r="U28" s="33"/>
      <c r="V28" s="2" t="e">
        <f>G28+I28+K28+M28+O28+#REF!+#REF!-U28</f>
        <v>#REF!</v>
      </c>
    </row>
    <row r="29" spans="1:24" hidden="1" x14ac:dyDescent="0.35">
      <c r="A29" s="11"/>
      <c r="B29" s="11" t="s">
        <v>1</v>
      </c>
      <c r="C29" s="11"/>
      <c r="D29" s="11"/>
      <c r="E29" s="55" t="s">
        <v>165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/>
      <c r="M29" s="71">
        <v>0</v>
      </c>
      <c r="N29" s="57"/>
      <c r="O29" s="57">
        <v>0</v>
      </c>
      <c r="P29" s="71"/>
      <c r="Q29" s="71">
        <v>0</v>
      </c>
      <c r="R29" s="71"/>
      <c r="S29" s="71">
        <v>0</v>
      </c>
      <c r="T29" s="33"/>
      <c r="U29" s="33"/>
      <c r="V29" s="2" t="e">
        <f>G29+I29+K29+M29+O29+#REF!+#REF!-U29</f>
        <v>#REF!</v>
      </c>
    </row>
    <row r="30" spans="1:24" hidden="1" x14ac:dyDescent="0.35">
      <c r="A30" s="11"/>
      <c r="B30" s="11" t="s">
        <v>0</v>
      </c>
      <c r="C30" s="11"/>
      <c r="D30" s="11"/>
      <c r="E30" s="55" t="s">
        <v>164</v>
      </c>
      <c r="F30" s="71">
        <v>0</v>
      </c>
      <c r="G30" s="71">
        <v>0</v>
      </c>
      <c r="H30" s="71">
        <v>0</v>
      </c>
      <c r="I30" s="71">
        <v>0</v>
      </c>
      <c r="J30" s="71">
        <v>7</v>
      </c>
      <c r="K30" s="71">
        <v>0</v>
      </c>
      <c r="L30" s="71"/>
      <c r="M30" s="71">
        <v>0</v>
      </c>
      <c r="N30" s="57"/>
      <c r="O30" s="57">
        <v>0</v>
      </c>
      <c r="P30" s="71"/>
      <c r="Q30" s="71">
        <v>0</v>
      </c>
      <c r="R30" s="71"/>
      <c r="S30" s="71">
        <v>0</v>
      </c>
      <c r="T30" s="33"/>
      <c r="U30" s="33"/>
      <c r="V30" s="2" t="e">
        <f>G30+I30+K30+M30+O30+#REF!+#REF!-U30</f>
        <v>#REF!</v>
      </c>
    </row>
    <row r="31" spans="1:24" ht="14.25" customHeight="1" x14ac:dyDescent="0.35">
      <c r="A31" s="11">
        <v>10</v>
      </c>
      <c r="B31" s="11" t="s">
        <v>64</v>
      </c>
      <c r="C31" s="11"/>
      <c r="D31" s="11" t="s">
        <v>13</v>
      </c>
      <c r="E31" s="55" t="s">
        <v>168</v>
      </c>
      <c r="F31" s="71">
        <v>1504.8639516461299</v>
      </c>
      <c r="G31" s="71">
        <v>19</v>
      </c>
      <c r="H31" s="71">
        <v>605.37255847600682</v>
      </c>
      <c r="I31" s="71">
        <v>19</v>
      </c>
      <c r="J31" s="71">
        <v>1733</v>
      </c>
      <c r="K31" s="71">
        <v>20</v>
      </c>
      <c r="L31" s="71">
        <v>1745</v>
      </c>
      <c r="M31" s="71">
        <v>19</v>
      </c>
      <c r="N31" s="57">
        <v>0</v>
      </c>
      <c r="O31" s="57">
        <v>0</v>
      </c>
      <c r="P31" s="71">
        <v>1995</v>
      </c>
      <c r="Q31" s="71">
        <v>20</v>
      </c>
      <c r="R31" s="71">
        <v>2093</v>
      </c>
      <c r="S31" s="71">
        <v>19</v>
      </c>
      <c r="T31" s="33">
        <v>0</v>
      </c>
      <c r="U31" s="33">
        <v>19</v>
      </c>
      <c r="V31" s="2">
        <f>G31+I31+K31+M31+O31+Q31+S31-T31-U31</f>
        <v>97</v>
      </c>
      <c r="X31" s="51"/>
    </row>
    <row r="32" spans="1:24" x14ac:dyDescent="0.25">
      <c r="A32" s="88" t="s">
        <v>16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</row>
    <row r="33" spans="1:24" ht="14.25" customHeight="1" x14ac:dyDescent="0.35">
      <c r="A33" s="11">
        <v>11</v>
      </c>
      <c r="B33" s="11" t="s">
        <v>14</v>
      </c>
      <c r="C33" s="11">
        <v>4040</v>
      </c>
      <c r="D33" s="11" t="s">
        <v>13</v>
      </c>
      <c r="E33" s="55" t="s">
        <v>169</v>
      </c>
      <c r="F33" s="71">
        <v>3000</v>
      </c>
      <c r="G33" s="71">
        <v>25</v>
      </c>
      <c r="H33" s="71">
        <v>3000</v>
      </c>
      <c r="I33" s="71">
        <v>25</v>
      </c>
      <c r="J33" s="71">
        <v>3000</v>
      </c>
      <c r="K33" s="71">
        <v>25</v>
      </c>
      <c r="L33" s="71">
        <v>3000</v>
      </c>
      <c r="M33" s="71">
        <v>25</v>
      </c>
      <c r="N33" s="71">
        <v>3000</v>
      </c>
      <c r="O33" s="71">
        <v>25</v>
      </c>
      <c r="P33" s="71">
        <v>3000</v>
      </c>
      <c r="Q33" s="71">
        <v>25</v>
      </c>
      <c r="R33" s="71">
        <v>3000</v>
      </c>
      <c r="S33" s="71">
        <v>25</v>
      </c>
      <c r="T33" s="33">
        <v>25</v>
      </c>
      <c r="U33" s="33">
        <v>25</v>
      </c>
      <c r="V33" s="2">
        <f>G33+I33+K33+M33+O33+Q33+S33-T33-U33</f>
        <v>125</v>
      </c>
    </row>
    <row r="34" spans="1:24" ht="14.25" customHeight="1" x14ac:dyDescent="0.35">
      <c r="A34" s="11">
        <v>12</v>
      </c>
      <c r="B34" s="11" t="s">
        <v>15</v>
      </c>
      <c r="C34" s="11">
        <v>2453</v>
      </c>
      <c r="D34" s="11" t="s">
        <v>13</v>
      </c>
      <c r="E34" s="55" t="s">
        <v>170</v>
      </c>
      <c r="F34" s="71">
        <v>2802.9771976845677</v>
      </c>
      <c r="G34" s="71">
        <v>23</v>
      </c>
      <c r="H34" s="71">
        <v>2808.4849844982505</v>
      </c>
      <c r="I34" s="71">
        <v>23</v>
      </c>
      <c r="J34" s="71">
        <v>2817.1848481619681</v>
      </c>
      <c r="K34" s="71">
        <v>20</v>
      </c>
      <c r="L34" s="71">
        <v>2821.5690088575057</v>
      </c>
      <c r="M34" s="71">
        <v>20</v>
      </c>
      <c r="N34" s="57">
        <v>0</v>
      </c>
      <c r="O34" s="57">
        <v>0</v>
      </c>
      <c r="P34" s="71">
        <v>2697.3385615234179</v>
      </c>
      <c r="Q34" s="71">
        <v>23</v>
      </c>
      <c r="R34" s="57">
        <v>0</v>
      </c>
      <c r="S34" s="57">
        <v>0</v>
      </c>
      <c r="T34" s="33">
        <v>0</v>
      </c>
      <c r="U34" s="33">
        <v>0</v>
      </c>
      <c r="V34" s="2">
        <f>G34+I34+K34+M34+O34+Q34+S34-T34-U34</f>
        <v>109</v>
      </c>
    </row>
    <row r="35" spans="1:24" ht="15" customHeight="1" x14ac:dyDescent="0.35">
      <c r="A35" s="11">
        <v>13</v>
      </c>
      <c r="B35" s="11" t="s">
        <v>23</v>
      </c>
      <c r="C35" s="11">
        <v>4167</v>
      </c>
      <c r="D35" s="11" t="s">
        <v>22</v>
      </c>
      <c r="E35" s="55" t="s">
        <v>171</v>
      </c>
      <c r="F35" s="71">
        <v>2771.9872686032049</v>
      </c>
      <c r="G35" s="71">
        <v>20</v>
      </c>
      <c r="H35" s="71">
        <v>2782.2738116017922</v>
      </c>
      <c r="I35" s="71">
        <v>20</v>
      </c>
      <c r="J35" s="71">
        <v>2899.2410680987546</v>
      </c>
      <c r="K35" s="71">
        <v>23</v>
      </c>
      <c r="L35" s="71">
        <v>2984.8410357259913</v>
      </c>
      <c r="M35" s="71">
        <v>23</v>
      </c>
      <c r="N35" s="71">
        <v>2941.546567756584</v>
      </c>
      <c r="O35" s="71">
        <v>23</v>
      </c>
      <c r="P35" s="77">
        <v>0</v>
      </c>
      <c r="Q35" s="77">
        <v>0</v>
      </c>
      <c r="R35" s="71">
        <v>2929</v>
      </c>
      <c r="S35" s="71">
        <v>23</v>
      </c>
      <c r="T35" s="33">
        <v>0</v>
      </c>
      <c r="U35" s="33">
        <v>20</v>
      </c>
      <c r="V35" s="2">
        <f>G35+I35+K35+M35+O35+Q35+S35-T35-U35</f>
        <v>112</v>
      </c>
      <c r="X35" s="51"/>
    </row>
    <row r="36" spans="1:24" hidden="1" x14ac:dyDescent="0.35">
      <c r="A36" s="39"/>
      <c r="B36" s="40" t="s">
        <v>12</v>
      </c>
      <c r="C36" s="41"/>
      <c r="D36" s="42"/>
      <c r="E36" s="55" t="s">
        <v>165</v>
      </c>
      <c r="F36" s="43">
        <v>0</v>
      </c>
      <c r="G36" s="43">
        <v>0</v>
      </c>
      <c r="H36" s="43">
        <v>0</v>
      </c>
      <c r="I36" s="43">
        <v>0</v>
      </c>
      <c r="J36" s="44"/>
      <c r="K36" s="43">
        <v>0</v>
      </c>
      <c r="L36" s="44"/>
      <c r="M36" s="43">
        <v>0</v>
      </c>
      <c r="N36" s="45"/>
      <c r="O36" s="45">
        <v>0</v>
      </c>
      <c r="P36" s="45"/>
      <c r="Q36" s="45">
        <v>0</v>
      </c>
      <c r="R36" s="45"/>
      <c r="S36" s="45">
        <v>0</v>
      </c>
      <c r="T36" s="46" t="e">
        <f>MIN(F36,H36,J36,L36,N36,#REF!,#REF!)</f>
        <v>#REF!</v>
      </c>
      <c r="U36" s="46" t="e">
        <f>MIN(G36,I36,K36,M36,O36,#REF!,#REF!)</f>
        <v>#REF!</v>
      </c>
      <c r="V36" s="47" t="e">
        <f>G36+I36+K36+M36+O36+#REF!+#REF!-U36</f>
        <v>#REF!</v>
      </c>
    </row>
    <row r="37" spans="1:24" hidden="1" x14ac:dyDescent="0.35">
      <c r="A37" s="13"/>
      <c r="B37" s="12" t="s">
        <v>11</v>
      </c>
      <c r="C37" s="11"/>
      <c r="D37" s="7"/>
      <c r="E37" s="55" t="s">
        <v>164</v>
      </c>
      <c r="F37" s="4">
        <v>0</v>
      </c>
      <c r="G37" s="4">
        <v>0</v>
      </c>
      <c r="H37" s="4">
        <v>0</v>
      </c>
      <c r="I37" s="4">
        <v>0</v>
      </c>
      <c r="J37" s="5"/>
      <c r="K37" s="4">
        <v>0</v>
      </c>
      <c r="L37" s="5"/>
      <c r="M37" s="4">
        <v>0</v>
      </c>
      <c r="N37" s="6"/>
      <c r="O37" s="6">
        <v>0</v>
      </c>
      <c r="P37" s="6"/>
      <c r="Q37" s="6">
        <v>0</v>
      </c>
      <c r="R37" s="6"/>
      <c r="S37" s="6">
        <v>0</v>
      </c>
      <c r="T37" s="3" t="e">
        <f>MIN(F37,H37,J37,L37,N37,#REF!,#REF!)</f>
        <v>#REF!</v>
      </c>
      <c r="U37" s="3" t="e">
        <f>MIN(G37,I37,K37,M37,O37,#REF!,#REF!)</f>
        <v>#REF!</v>
      </c>
      <c r="V37" s="2" t="e">
        <f>G37+I37+K37+M37+O37+#REF!+#REF!-U37</f>
        <v>#REF!</v>
      </c>
    </row>
    <row r="38" spans="1:24" hidden="1" x14ac:dyDescent="0.35">
      <c r="A38" s="13"/>
      <c r="B38" s="12" t="s">
        <v>10</v>
      </c>
      <c r="C38" s="11"/>
      <c r="D38" s="7"/>
      <c r="E38" s="55" t="s">
        <v>165</v>
      </c>
      <c r="F38" s="4">
        <v>0</v>
      </c>
      <c r="G38" s="4">
        <v>0</v>
      </c>
      <c r="H38" s="4">
        <v>0</v>
      </c>
      <c r="I38" s="4">
        <v>0</v>
      </c>
      <c r="J38" s="5"/>
      <c r="K38" s="4">
        <v>0</v>
      </c>
      <c r="L38" s="5"/>
      <c r="M38" s="4">
        <v>0</v>
      </c>
      <c r="N38" s="6"/>
      <c r="O38" s="6">
        <v>0</v>
      </c>
      <c r="P38" s="6"/>
      <c r="Q38" s="6">
        <v>0</v>
      </c>
      <c r="R38" s="6"/>
      <c r="S38" s="6">
        <v>0</v>
      </c>
      <c r="T38" s="3" t="e">
        <f>MIN(F38,H38,J38,L38,N38,#REF!,#REF!)</f>
        <v>#REF!</v>
      </c>
      <c r="U38" s="3" t="e">
        <f>MIN(G38,I38,K38,M38,O38,#REF!,#REF!)</f>
        <v>#REF!</v>
      </c>
      <c r="V38" s="2" t="e">
        <f>G38+I38+K38+M38+O38+#REF!+#REF!-U38</f>
        <v>#REF!</v>
      </c>
    </row>
    <row r="39" spans="1:24" ht="17.25" hidden="1" customHeight="1" x14ac:dyDescent="0.35">
      <c r="A39" s="10"/>
      <c r="B39" s="12" t="s">
        <v>9</v>
      </c>
      <c r="C39" s="7"/>
      <c r="D39" s="7"/>
      <c r="E39" s="55" t="s">
        <v>164</v>
      </c>
      <c r="F39" s="4">
        <v>0</v>
      </c>
      <c r="G39" s="4">
        <v>0</v>
      </c>
      <c r="H39" s="4">
        <v>0</v>
      </c>
      <c r="I39" s="4">
        <v>0</v>
      </c>
      <c r="J39" s="5"/>
      <c r="K39" s="4">
        <v>0</v>
      </c>
      <c r="L39" s="5"/>
      <c r="M39" s="4">
        <v>0</v>
      </c>
      <c r="N39" s="6"/>
      <c r="O39" s="6">
        <v>0</v>
      </c>
      <c r="P39" s="6"/>
      <c r="Q39" s="6">
        <v>0</v>
      </c>
      <c r="R39" s="6"/>
      <c r="S39" s="6">
        <v>0</v>
      </c>
      <c r="T39" s="3" t="e">
        <f>MIN(F39,H39,J39,L39,N39,#REF!,#REF!)</f>
        <v>#REF!</v>
      </c>
      <c r="U39" s="3" t="e">
        <f>MIN(G39,I39,K39,M39,O39,#REF!,#REF!)</f>
        <v>#REF!</v>
      </c>
      <c r="V39" s="2" t="e">
        <f>G39+I39+K39+M39+O39+#REF!+#REF!-U39</f>
        <v>#REF!</v>
      </c>
    </row>
    <row r="40" spans="1:24" ht="17.25" hidden="1" customHeight="1" x14ac:dyDescent="0.35">
      <c r="A40" s="10"/>
      <c r="B40" s="12" t="s">
        <v>8</v>
      </c>
      <c r="C40" s="7"/>
      <c r="D40" s="7"/>
      <c r="E40" s="55" t="s">
        <v>165</v>
      </c>
      <c r="F40" s="4">
        <v>0</v>
      </c>
      <c r="G40" s="4">
        <v>0</v>
      </c>
      <c r="H40" s="4">
        <v>0</v>
      </c>
      <c r="I40" s="4">
        <v>0</v>
      </c>
      <c r="J40" s="5"/>
      <c r="K40" s="4">
        <v>0</v>
      </c>
      <c r="L40" s="5"/>
      <c r="M40" s="4">
        <v>0</v>
      </c>
      <c r="N40" s="6"/>
      <c r="O40" s="6">
        <v>0</v>
      </c>
      <c r="P40" s="6"/>
      <c r="Q40" s="6">
        <v>0</v>
      </c>
      <c r="R40" s="6"/>
      <c r="S40" s="6">
        <v>0</v>
      </c>
      <c r="T40" s="3"/>
      <c r="U40" s="3"/>
      <c r="V40" s="2"/>
    </row>
    <row r="41" spans="1:24" ht="17.25" hidden="1" customHeight="1" x14ac:dyDescent="0.35">
      <c r="A41" s="10"/>
      <c r="B41" s="12" t="s">
        <v>7</v>
      </c>
      <c r="C41" s="7"/>
      <c r="D41" s="7"/>
      <c r="E41" s="55" t="s">
        <v>164</v>
      </c>
      <c r="F41" s="4">
        <v>0</v>
      </c>
      <c r="G41" s="4">
        <v>0</v>
      </c>
      <c r="H41" s="4">
        <v>0</v>
      </c>
      <c r="I41" s="4">
        <v>0</v>
      </c>
      <c r="J41" s="5"/>
      <c r="K41" s="4">
        <v>0</v>
      </c>
      <c r="L41" s="5"/>
      <c r="M41" s="4">
        <v>0</v>
      </c>
      <c r="N41" s="6"/>
      <c r="O41" s="6">
        <v>0</v>
      </c>
      <c r="P41" s="6"/>
      <c r="Q41" s="6">
        <v>0</v>
      </c>
      <c r="R41" s="6"/>
      <c r="S41" s="6">
        <v>0</v>
      </c>
      <c r="T41" s="3"/>
      <c r="U41" s="3"/>
      <c r="V41" s="2"/>
    </row>
    <row r="42" spans="1:24" ht="14.25" hidden="1" customHeight="1" x14ac:dyDescent="0.35">
      <c r="A42" s="10"/>
      <c r="B42" s="12" t="s">
        <v>6</v>
      </c>
      <c r="C42" s="11"/>
      <c r="D42" s="7"/>
      <c r="E42" s="55" t="s">
        <v>165</v>
      </c>
      <c r="F42" s="4">
        <v>0</v>
      </c>
      <c r="G42" s="4">
        <v>0</v>
      </c>
      <c r="H42" s="4">
        <v>0</v>
      </c>
      <c r="I42" s="4">
        <v>0</v>
      </c>
      <c r="J42" s="5"/>
      <c r="K42" s="4">
        <v>0</v>
      </c>
      <c r="L42" s="5"/>
      <c r="M42" s="4">
        <v>0</v>
      </c>
      <c r="N42" s="6"/>
      <c r="O42" s="6">
        <v>0</v>
      </c>
      <c r="P42" s="6"/>
      <c r="Q42" s="6">
        <v>0</v>
      </c>
      <c r="R42" s="6"/>
      <c r="S42" s="6">
        <v>0</v>
      </c>
      <c r="T42" s="3" t="e">
        <f>MIN(F42,H42,J42,L42,N42,#REF!,#REF!)</f>
        <v>#REF!</v>
      </c>
      <c r="U42" s="3" t="e">
        <f>MIN(G42,I42,K42,M42,O42,#REF!,#REF!)</f>
        <v>#REF!</v>
      </c>
      <c r="V42" s="2" t="e">
        <f>G42+I42+K42+M42+O42+#REF!+#REF!-U42</f>
        <v>#REF!</v>
      </c>
    </row>
    <row r="43" spans="1:24" ht="14.25" hidden="1" customHeight="1" x14ac:dyDescent="0.35">
      <c r="A43" s="10"/>
      <c r="B43" s="12" t="s">
        <v>5</v>
      </c>
      <c r="C43" s="11"/>
      <c r="D43" s="7"/>
      <c r="E43" s="55" t="s">
        <v>164</v>
      </c>
      <c r="F43" s="4">
        <v>0</v>
      </c>
      <c r="G43" s="4">
        <v>0</v>
      </c>
      <c r="H43" s="4">
        <v>0</v>
      </c>
      <c r="I43" s="4">
        <v>0</v>
      </c>
      <c r="J43" s="5"/>
      <c r="K43" s="4">
        <v>0</v>
      </c>
      <c r="L43" s="5"/>
      <c r="M43" s="4">
        <v>0</v>
      </c>
      <c r="N43" s="6"/>
      <c r="O43" s="6">
        <v>0</v>
      </c>
      <c r="P43" s="6"/>
      <c r="Q43" s="6">
        <v>0</v>
      </c>
      <c r="R43" s="6"/>
      <c r="S43" s="6">
        <v>0</v>
      </c>
      <c r="T43" s="3" t="e">
        <f>MIN(F43,H43,J43,L43,N43,#REF!,#REF!)</f>
        <v>#REF!</v>
      </c>
      <c r="U43" s="3" t="e">
        <f>MIN(G43,I43,K43,M43,O43,#REF!,#REF!)</f>
        <v>#REF!</v>
      </c>
      <c r="V43" s="2" t="e">
        <f>G43+I43+K43+M43+O43+#REF!+#REF!-U43</f>
        <v>#REF!</v>
      </c>
    </row>
    <row r="44" spans="1:24" hidden="1" x14ac:dyDescent="0.35">
      <c r="A44" s="10"/>
      <c r="B44" s="12" t="s">
        <v>4</v>
      </c>
      <c r="C44" s="8"/>
      <c r="D44" s="7"/>
      <c r="E44" s="55" t="s">
        <v>165</v>
      </c>
      <c r="F44" s="4">
        <v>0</v>
      </c>
      <c r="G44" s="4">
        <v>0</v>
      </c>
      <c r="H44" s="4">
        <v>0</v>
      </c>
      <c r="I44" s="4">
        <v>0</v>
      </c>
      <c r="J44" s="5"/>
      <c r="K44" s="4">
        <v>0</v>
      </c>
      <c r="L44" s="5"/>
      <c r="M44" s="4">
        <v>0</v>
      </c>
      <c r="N44" s="6"/>
      <c r="O44" s="6">
        <v>0</v>
      </c>
      <c r="P44" s="6"/>
      <c r="Q44" s="6">
        <v>0</v>
      </c>
      <c r="R44" s="6"/>
      <c r="S44" s="6">
        <v>0</v>
      </c>
      <c r="T44" s="3" t="e">
        <f>MIN(F44,H44,J44,L44,N44,#REF!,#REF!)</f>
        <v>#REF!</v>
      </c>
      <c r="U44" s="3" t="e">
        <f>MIN(G44,I44,K44,M44,O44,#REF!,#REF!)</f>
        <v>#REF!</v>
      </c>
      <c r="V44" s="2" t="e">
        <f>G44+I44+K44+M44+O44+#REF!+#REF!-U44</f>
        <v>#REF!</v>
      </c>
    </row>
    <row r="45" spans="1:24" ht="14.25" hidden="1" customHeight="1" x14ac:dyDescent="0.35">
      <c r="A45" s="10"/>
      <c r="B45" s="12" t="s">
        <v>3</v>
      </c>
      <c r="C45" s="11"/>
      <c r="D45" s="7"/>
      <c r="E45" s="55" t="s">
        <v>164</v>
      </c>
      <c r="F45" s="4">
        <v>0</v>
      </c>
      <c r="G45" s="4">
        <v>0</v>
      </c>
      <c r="H45" s="4">
        <v>0</v>
      </c>
      <c r="I45" s="4">
        <v>0</v>
      </c>
      <c r="J45" s="5"/>
      <c r="K45" s="4">
        <v>0</v>
      </c>
      <c r="L45" s="5"/>
      <c r="M45" s="4">
        <v>0</v>
      </c>
      <c r="N45" s="6"/>
      <c r="O45" s="6">
        <v>0</v>
      </c>
      <c r="P45" s="6"/>
      <c r="Q45" s="6">
        <v>0</v>
      </c>
      <c r="R45" s="6"/>
      <c r="S45" s="6">
        <v>0</v>
      </c>
      <c r="T45" s="3" t="e">
        <f>MIN(F45,H45,J45,L45,N45,#REF!,#REF!)</f>
        <v>#REF!</v>
      </c>
      <c r="U45" s="3" t="e">
        <f>MIN(G45,I45,K45,M45,O45,#REF!,#REF!)</f>
        <v>#REF!</v>
      </c>
      <c r="V45" s="2" t="e">
        <f>G45+I45+K45+M45+O45+#REF!+#REF!-U45</f>
        <v>#REF!</v>
      </c>
    </row>
    <row r="46" spans="1:24" ht="14.25" hidden="1" customHeight="1" x14ac:dyDescent="0.35">
      <c r="A46" s="10"/>
      <c r="B46" s="12" t="s">
        <v>2</v>
      </c>
      <c r="C46" s="11"/>
      <c r="D46" s="7"/>
      <c r="E46" s="55" t="s">
        <v>168</v>
      </c>
      <c r="F46" s="4">
        <v>0</v>
      </c>
      <c r="G46" s="4">
        <v>0</v>
      </c>
      <c r="H46" s="4">
        <v>0</v>
      </c>
      <c r="I46" s="4">
        <v>0</v>
      </c>
      <c r="J46" s="5"/>
      <c r="K46" s="4">
        <v>0</v>
      </c>
      <c r="L46" s="5"/>
      <c r="M46" s="4">
        <v>0</v>
      </c>
      <c r="N46" s="6"/>
      <c r="O46" s="6">
        <v>0</v>
      </c>
      <c r="P46" s="6"/>
      <c r="Q46" s="6">
        <v>0</v>
      </c>
      <c r="R46" s="6"/>
      <c r="S46" s="6">
        <v>0</v>
      </c>
      <c r="T46" s="3" t="e">
        <f>MIN(F46,H46,J46,L46,N46,#REF!,#REF!)</f>
        <v>#REF!</v>
      </c>
      <c r="U46" s="3" t="e">
        <f>MIN(G46,I46,K46,M46,O46,#REF!,#REF!)</f>
        <v>#REF!</v>
      </c>
      <c r="V46" s="2" t="e">
        <f>G46+I46+K46+M46+O46+#REF!+#REF!-U46</f>
        <v>#REF!</v>
      </c>
    </row>
    <row r="47" spans="1:24" ht="16" hidden="1" thickTop="1" x14ac:dyDescent="0.35">
      <c r="A47" s="10"/>
      <c r="B47" s="12" t="s">
        <v>1</v>
      </c>
      <c r="C47" s="11"/>
      <c r="D47" s="7"/>
      <c r="E47" s="7"/>
      <c r="F47" s="4">
        <v>0</v>
      </c>
      <c r="G47" s="4">
        <v>0</v>
      </c>
      <c r="H47" s="4">
        <v>0</v>
      </c>
      <c r="I47" s="4">
        <v>0</v>
      </c>
      <c r="J47" s="5"/>
      <c r="K47" s="4">
        <v>0</v>
      </c>
      <c r="L47" s="5"/>
      <c r="M47" s="4">
        <v>0</v>
      </c>
      <c r="N47" s="6"/>
      <c r="O47" s="6">
        <v>0</v>
      </c>
      <c r="P47" s="6"/>
      <c r="Q47" s="6">
        <v>0</v>
      </c>
      <c r="R47" s="6"/>
      <c r="S47" s="6">
        <v>0</v>
      </c>
      <c r="T47" s="3" t="e">
        <f>MIN(F47,H47,J47,L47,N47,#REF!,#REF!)</f>
        <v>#REF!</v>
      </c>
      <c r="U47" s="3" t="e">
        <f>MIN(G47,I47,K47,M47,O47,#REF!,#REF!)</f>
        <v>#REF!</v>
      </c>
      <c r="V47" s="2" t="e">
        <f>G47+I47+K47+M47+O47+#REF!+#REF!-U47</f>
        <v>#REF!</v>
      </c>
    </row>
    <row r="48" spans="1:24" ht="16" hidden="1" thickTop="1" x14ac:dyDescent="0.35">
      <c r="A48" s="10"/>
      <c r="B48" s="9" t="s">
        <v>0</v>
      </c>
      <c r="C48" s="8"/>
      <c r="D48" s="7"/>
      <c r="E48" s="7"/>
      <c r="F48" s="4">
        <v>0</v>
      </c>
      <c r="G48" s="4">
        <v>0</v>
      </c>
      <c r="H48" s="4">
        <v>0</v>
      </c>
      <c r="I48" s="4">
        <v>0</v>
      </c>
      <c r="J48" s="5"/>
      <c r="K48" s="4">
        <v>0</v>
      </c>
      <c r="L48" s="5"/>
      <c r="M48" s="4">
        <v>0</v>
      </c>
      <c r="N48" s="6"/>
      <c r="O48" s="6">
        <v>0</v>
      </c>
      <c r="P48" s="6"/>
      <c r="Q48" s="6">
        <v>0</v>
      </c>
      <c r="R48" s="6"/>
      <c r="S48" s="6">
        <v>0</v>
      </c>
      <c r="T48" s="3" t="e">
        <f>MIN(F48,H48,J48,L48,N48,#REF!,#REF!)</f>
        <v>#REF!</v>
      </c>
      <c r="U48" s="3" t="e">
        <f>MIN(G48,I48,K48,M48,O48,#REF!,#REF!)</f>
        <v>#REF!</v>
      </c>
      <c r="V48" s="2" t="e">
        <f>G48+I48+K48+M48+O48+#REF!+#REF!-U48</f>
        <v>#REF!</v>
      </c>
    </row>
    <row r="50" spans="2:4" x14ac:dyDescent="0.35">
      <c r="B50" s="58" t="s">
        <v>21</v>
      </c>
      <c r="C50" s="58"/>
      <c r="D50" s="58" t="s">
        <v>18</v>
      </c>
    </row>
    <row r="51" spans="2:4" x14ac:dyDescent="0.35">
      <c r="B51" s="58" t="s">
        <v>61</v>
      </c>
      <c r="C51" s="58"/>
      <c r="D51" s="58" t="s">
        <v>18</v>
      </c>
    </row>
    <row r="52" spans="2:4" x14ac:dyDescent="0.35">
      <c r="B52" s="58" t="s">
        <v>48</v>
      </c>
      <c r="C52" s="58"/>
      <c r="D52" s="58" t="s">
        <v>13</v>
      </c>
    </row>
    <row r="53" spans="2:4" x14ac:dyDescent="0.35">
      <c r="B53" s="58" t="s">
        <v>37</v>
      </c>
      <c r="C53" s="58"/>
      <c r="D53" s="58" t="s">
        <v>45</v>
      </c>
    </row>
    <row r="54" spans="2:4" x14ac:dyDescent="0.35">
      <c r="B54" s="58" t="s">
        <v>46</v>
      </c>
      <c r="C54" s="58"/>
      <c r="D54" s="58" t="s">
        <v>45</v>
      </c>
    </row>
    <row r="55" spans="2:4" x14ac:dyDescent="0.35">
      <c r="B55" s="59" t="s">
        <v>24</v>
      </c>
      <c r="C55" s="59">
        <v>2451</v>
      </c>
      <c r="D55" s="59" t="s">
        <v>13</v>
      </c>
    </row>
    <row r="56" spans="2:4" x14ac:dyDescent="0.35">
      <c r="B56" s="60" t="s">
        <v>17</v>
      </c>
      <c r="C56" s="58">
        <v>2462</v>
      </c>
      <c r="D56" s="58" t="s">
        <v>13</v>
      </c>
    </row>
  </sheetData>
  <sortState ref="A33:X35">
    <sortCondition descending="1" ref="V33:V35"/>
  </sortState>
  <mergeCells count="33">
    <mergeCell ref="T4:T6"/>
    <mergeCell ref="H8:I8"/>
    <mergeCell ref="E4:E6"/>
    <mergeCell ref="P8:Q8"/>
    <mergeCell ref="J8:K8"/>
    <mergeCell ref="A2:V3"/>
    <mergeCell ref="A4:A6"/>
    <mergeCell ref="B4:B6"/>
    <mergeCell ref="D4:D6"/>
    <mergeCell ref="F4:G4"/>
    <mergeCell ref="H4:I4"/>
    <mergeCell ref="J4:K4"/>
    <mergeCell ref="L4:M4"/>
    <mergeCell ref="P4:Q4"/>
    <mergeCell ref="P5:Q5"/>
    <mergeCell ref="R5:S5"/>
    <mergeCell ref="R4:S4"/>
    <mergeCell ref="N5:O5"/>
    <mergeCell ref="C4:C6"/>
    <mergeCell ref="L8:M8"/>
    <mergeCell ref="V4:V6"/>
    <mergeCell ref="A32:V32"/>
    <mergeCell ref="L5:M5"/>
    <mergeCell ref="H5:I5"/>
    <mergeCell ref="J5:K5"/>
    <mergeCell ref="F5:G5"/>
    <mergeCell ref="A16:V16"/>
    <mergeCell ref="U4:U6"/>
    <mergeCell ref="A9:V9"/>
    <mergeCell ref="N4:O4"/>
    <mergeCell ref="N8:O8"/>
    <mergeCell ref="F8:G8"/>
    <mergeCell ref="A7:V7"/>
  </mergeCells>
  <conditionalFormatting sqref="X35 X18:X19 X15 X10:X13">
    <cfRule type="cellIs" dxfId="3" priority="5" operator="greaterThan">
      <formula>0.9</formula>
    </cfRule>
  </conditionalFormatting>
  <conditionalFormatting sqref="X17">
    <cfRule type="cellIs" dxfId="2" priority="3" operator="greaterThan">
      <formula>0.9</formula>
    </cfRule>
  </conditionalFormatting>
  <conditionalFormatting sqref="X14">
    <cfRule type="cellIs" dxfId="1" priority="2" operator="greaterThan">
      <formula>0.9</formula>
    </cfRule>
  </conditionalFormatting>
  <conditionalFormatting sqref="X31">
    <cfRule type="cellIs" dxfId="0" priority="1" operator="greaterThan">
      <formula>0.9</formula>
    </cfRule>
  </conditionalFormatting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3" zoomScale="80" zoomScaleNormal="80" workbookViewId="0">
      <selection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5.36328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15.75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52"/>
    </row>
    <row r="8" spans="1:15" ht="21" x14ac:dyDescent="0.35">
      <c r="A8" s="10"/>
      <c r="B8" s="24" t="s">
        <v>69</v>
      </c>
      <c r="C8" s="23" t="s">
        <v>13</v>
      </c>
      <c r="D8" s="55" t="s">
        <v>72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31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52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73</v>
      </c>
      <c r="E11" s="22">
        <v>149</v>
      </c>
      <c r="F11" s="22">
        <f>E11/MAX( E$11,E$12,E$13,E$14,E$15,E$16)*1000</f>
        <v>809.78260869565224</v>
      </c>
      <c r="G11" s="22">
        <v>183</v>
      </c>
      <c r="H11" s="22">
        <f t="shared" ref="H11:H16" si="0">G11/MAX( G$11,G$12,G$13,G$14,G$15,G$16)*1000</f>
        <v>1000</v>
      </c>
      <c r="I11" s="22">
        <v>190</v>
      </c>
      <c r="J11" s="22">
        <f t="shared" ref="J11:J16" si="1">I11/MAX( I$11,I$12,I$13,I$14,I$15,I$16)*1000</f>
        <v>1000</v>
      </c>
      <c r="K11" s="22">
        <v>196</v>
      </c>
      <c r="L11" s="22">
        <f t="shared" ref="L11:L16" si="2">K11/MAX( K$11,K$12,K$13,K$14,K$15,K$16)*1000</f>
        <v>1000</v>
      </c>
      <c r="M11" s="30">
        <f t="shared" ref="M11:M17" si="3">F11+H11+J11+L11- MIN(F11,H11,J11,L11)</f>
        <v>3000</v>
      </c>
      <c r="N11" s="29">
        <v>1</v>
      </c>
      <c r="O11" s="28">
        <v>25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74</v>
      </c>
      <c r="E12" s="22">
        <v>184</v>
      </c>
      <c r="F12" s="22">
        <f t="shared" ref="F12:F16" si="4">E12/MAX( E$11,E$12,E$13,E$14,E$15,E$16)*1000</f>
        <v>1000</v>
      </c>
      <c r="G12" s="22">
        <v>73</v>
      </c>
      <c r="H12" s="22">
        <f t="shared" si="0"/>
        <v>398.90710382513663</v>
      </c>
      <c r="I12" s="22">
        <v>160</v>
      </c>
      <c r="J12" s="22">
        <f t="shared" si="1"/>
        <v>842.10526315789468</v>
      </c>
      <c r="K12" s="22">
        <v>183</v>
      </c>
      <c r="L12" s="22">
        <f t="shared" si="2"/>
        <v>933.67346938775506</v>
      </c>
      <c r="M12" s="30">
        <f t="shared" si="3"/>
        <v>2775.7787325456497</v>
      </c>
      <c r="N12" s="29">
        <v>2</v>
      </c>
      <c r="O12" s="28">
        <v>23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55" t="s">
        <v>75</v>
      </c>
      <c r="E13" s="22">
        <v>144</v>
      </c>
      <c r="F13" s="22">
        <f t="shared" si="4"/>
        <v>782.60869565217399</v>
      </c>
      <c r="G13" s="22">
        <v>127</v>
      </c>
      <c r="H13" s="22">
        <f t="shared" si="0"/>
        <v>693.98907103825138</v>
      </c>
      <c r="I13" s="22">
        <v>123</v>
      </c>
      <c r="J13" s="22">
        <f t="shared" si="1"/>
        <v>647.36842105263156</v>
      </c>
      <c r="K13" s="22">
        <v>117</v>
      </c>
      <c r="L13" s="22">
        <f t="shared" si="2"/>
        <v>596.9387755102041</v>
      </c>
      <c r="M13" s="30">
        <f t="shared" si="3"/>
        <v>2123.9661877430572</v>
      </c>
      <c r="N13" s="29">
        <v>5</v>
      </c>
      <c r="O13" s="28">
        <v>18</v>
      </c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76</v>
      </c>
      <c r="E14" s="22">
        <v>152</v>
      </c>
      <c r="F14" s="22">
        <f t="shared" si="4"/>
        <v>826.08695652173913</v>
      </c>
      <c r="G14" s="22">
        <v>154</v>
      </c>
      <c r="H14" s="22">
        <f t="shared" si="0"/>
        <v>841.53005464480884</v>
      </c>
      <c r="I14" s="22">
        <v>147</v>
      </c>
      <c r="J14" s="22">
        <f t="shared" si="1"/>
        <v>773.68421052631572</v>
      </c>
      <c r="K14" s="22">
        <v>146</v>
      </c>
      <c r="L14" s="22">
        <f t="shared" si="2"/>
        <v>744.89795918367349</v>
      </c>
      <c r="M14" s="30">
        <f t="shared" si="3"/>
        <v>2441.3012216928637</v>
      </c>
      <c r="N14" s="29">
        <v>4</v>
      </c>
      <c r="O14" s="28">
        <v>19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55" t="s">
        <v>77</v>
      </c>
      <c r="E15" s="22">
        <v>161</v>
      </c>
      <c r="F15" s="22">
        <f t="shared" si="4"/>
        <v>875</v>
      </c>
      <c r="G15" s="22">
        <v>169</v>
      </c>
      <c r="H15" s="22">
        <f t="shared" si="0"/>
        <v>923.49726775956287</v>
      </c>
      <c r="I15" s="22">
        <v>156</v>
      </c>
      <c r="J15" s="22">
        <f t="shared" si="1"/>
        <v>821.0526315789474</v>
      </c>
      <c r="K15" s="22">
        <v>171</v>
      </c>
      <c r="L15" s="22">
        <f t="shared" si="2"/>
        <v>872.44897959183675</v>
      </c>
      <c r="M15" s="30">
        <f t="shared" si="3"/>
        <v>2670.9462473513995</v>
      </c>
      <c r="N15" s="29">
        <v>3</v>
      </c>
      <c r="O15" s="28">
        <v>20</v>
      </c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78</v>
      </c>
      <c r="E16" s="22">
        <v>0</v>
      </c>
      <c r="F16" s="22">
        <f t="shared" si="4"/>
        <v>0</v>
      </c>
      <c r="G16" s="22">
        <v>0</v>
      </c>
      <c r="H16" s="22">
        <f t="shared" si="0"/>
        <v>0</v>
      </c>
      <c r="I16" s="22">
        <v>0</v>
      </c>
      <c r="J16" s="22">
        <f t="shared" si="1"/>
        <v>0</v>
      </c>
      <c r="K16" s="22"/>
      <c r="L16" s="22">
        <f t="shared" si="2"/>
        <v>0</v>
      </c>
      <c r="M16" s="30">
        <f t="shared" si="3"/>
        <v>0</v>
      </c>
      <c r="N16" s="29">
        <v>6</v>
      </c>
      <c r="O16" s="28">
        <v>17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/>
      <c r="H17" s="22"/>
      <c r="I17" s="22"/>
      <c r="J17" s="22"/>
      <c r="K17" s="22"/>
      <c r="L17" s="22"/>
      <c r="M17" s="30">
        <f t="shared" si="3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52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55" t="s">
        <v>79</v>
      </c>
      <c r="E19" s="22">
        <v>303</v>
      </c>
      <c r="F19" s="22">
        <f>E19/MAX( E$19,E$20,E$21,E$22)*1000</f>
        <v>1000</v>
      </c>
      <c r="G19" s="22">
        <v>296</v>
      </c>
      <c r="H19" s="22">
        <f>G19/MAX( G$19,G$20,G$21,G$22)*1000</f>
        <v>1000</v>
      </c>
      <c r="I19" s="22">
        <v>189</v>
      </c>
      <c r="J19" s="22">
        <f t="shared" ref="J19:L22" si="5">I19/MAX( I$19,I$20,I$21,I$22)*1000</f>
        <v>750</v>
      </c>
      <c r="K19" s="22">
        <v>316</v>
      </c>
      <c r="L19" s="22">
        <f t="shared" si="5"/>
        <v>1000</v>
      </c>
      <c r="M19" s="30">
        <f>F19+H19+J19+L19- MIN(F19,H19,J19,L19)</f>
        <v>3000</v>
      </c>
      <c r="N19" s="29">
        <v>1</v>
      </c>
      <c r="O19" s="28">
        <v>25</v>
      </c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80</v>
      </c>
      <c r="E20" s="22">
        <v>242</v>
      </c>
      <c r="F20" s="22">
        <f t="shared" ref="F20:H22" si="6">E20/MAX( E$19,E$20,E$21,E$22)*1000</f>
        <v>798.67986798679874</v>
      </c>
      <c r="G20" s="22">
        <v>251</v>
      </c>
      <c r="H20" s="22">
        <f t="shared" si="6"/>
        <v>847.97297297297303</v>
      </c>
      <c r="I20" s="22">
        <v>252</v>
      </c>
      <c r="J20" s="22">
        <f t="shared" si="5"/>
        <v>1000</v>
      </c>
      <c r="K20" s="22">
        <v>248</v>
      </c>
      <c r="L20" s="22">
        <f t="shared" si="5"/>
        <v>784.81012658227849</v>
      </c>
      <c r="M20" s="30">
        <f t="shared" ref="M20:M22" si="7">F20+H20+J20+L20- MIN(F20,H20,J20,L20)</f>
        <v>2646.6528409597718</v>
      </c>
      <c r="N20" s="29">
        <v>2</v>
      </c>
      <c r="O20" s="28">
        <v>23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81</v>
      </c>
      <c r="E21" s="22">
        <v>190</v>
      </c>
      <c r="F21" s="22">
        <f t="shared" si="6"/>
        <v>627.06270627062713</v>
      </c>
      <c r="G21" s="22">
        <v>168</v>
      </c>
      <c r="H21" s="22">
        <f t="shared" si="6"/>
        <v>567.56756756756749</v>
      </c>
      <c r="I21" s="22">
        <v>194</v>
      </c>
      <c r="J21" s="22">
        <f t="shared" si="5"/>
        <v>769.84126984126988</v>
      </c>
      <c r="K21" s="22">
        <v>183</v>
      </c>
      <c r="L21" s="22">
        <f t="shared" si="5"/>
        <v>579.11392405063293</v>
      </c>
      <c r="M21" s="30">
        <f t="shared" si="7"/>
        <v>1976.0179001625302</v>
      </c>
      <c r="N21" s="29">
        <v>3</v>
      </c>
      <c r="O21" s="28">
        <v>20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82</v>
      </c>
      <c r="E22" s="22">
        <v>128</v>
      </c>
      <c r="F22" s="22">
        <f t="shared" si="6"/>
        <v>422.44224422442244</v>
      </c>
      <c r="G22" s="22">
        <v>163</v>
      </c>
      <c r="H22" s="22">
        <f t="shared" si="6"/>
        <v>550.67567567567562</v>
      </c>
      <c r="I22" s="22">
        <v>134</v>
      </c>
      <c r="J22" s="22">
        <f t="shared" si="5"/>
        <v>531.74603174603169</v>
      </c>
      <c r="K22" s="22">
        <v>0</v>
      </c>
      <c r="L22" s="22">
        <f t="shared" si="5"/>
        <v>0</v>
      </c>
      <c r="M22" s="30">
        <f t="shared" si="7"/>
        <v>1504.8639516461299</v>
      </c>
      <c r="N22" s="29">
        <v>4</v>
      </c>
      <c r="O22" s="28">
        <v>19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52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83</v>
      </c>
      <c r="E24" s="22">
        <v>316</v>
      </c>
      <c r="F24" s="22">
        <f>E24/MAX( E$24,E$25,E$26)*1000</f>
        <v>1000</v>
      </c>
      <c r="G24" s="22">
        <v>346</v>
      </c>
      <c r="H24" s="22">
        <f t="shared" ref="H24:H26" si="8">G24/MAX( G$24,G$25,G$26)*1000</f>
        <v>1000</v>
      </c>
      <c r="I24" s="22">
        <v>320</v>
      </c>
      <c r="J24" s="22">
        <f t="shared" ref="J24:J26" si="9">I24/MAX( I$24,I$25,I$26)*1000</f>
        <v>1000</v>
      </c>
      <c r="K24" s="22">
        <v>351</v>
      </c>
      <c r="L24" s="22">
        <f t="shared" ref="L24:L26" si="10">K24/MAX( K$24,K$25,K$26)*1000</f>
        <v>1000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55" t="s">
        <v>84</v>
      </c>
      <c r="E25" s="22">
        <v>305</v>
      </c>
      <c r="F25" s="22">
        <f t="shared" ref="F25:F26" si="12">E25/MAX( E$24,E$25,E$26)*1000</f>
        <v>965.18987341772151</v>
      </c>
      <c r="G25" s="22">
        <v>313</v>
      </c>
      <c r="H25" s="22">
        <f t="shared" si="8"/>
        <v>904.62427745664741</v>
      </c>
      <c r="I25" s="22">
        <v>313</v>
      </c>
      <c r="J25" s="22">
        <f t="shared" si="9"/>
        <v>978.125</v>
      </c>
      <c r="K25" s="22">
        <v>323</v>
      </c>
      <c r="L25" s="22">
        <f t="shared" si="10"/>
        <v>920.22792022792021</v>
      </c>
      <c r="M25" s="30">
        <f t="shared" si="11"/>
        <v>2863.5427936456417</v>
      </c>
      <c r="N25" s="29">
        <v>2</v>
      </c>
      <c r="O25" s="28">
        <v>23</v>
      </c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65" t="s">
        <v>85</v>
      </c>
      <c r="E26" s="66">
        <v>275</v>
      </c>
      <c r="F26" s="66">
        <f t="shared" si="12"/>
        <v>870.25316455696202</v>
      </c>
      <c r="G26" s="66">
        <v>312</v>
      </c>
      <c r="H26" s="66">
        <f t="shared" si="8"/>
        <v>901.73410404624281</v>
      </c>
      <c r="I26" s="66">
        <v>320</v>
      </c>
      <c r="J26" s="66">
        <f t="shared" si="9"/>
        <v>1000</v>
      </c>
      <c r="K26" s="66">
        <v>283</v>
      </c>
      <c r="L26" s="66">
        <f t="shared" si="10"/>
        <v>806.26780626780624</v>
      </c>
      <c r="M26" s="67">
        <f>F26+H26+J26+L26- MIN(F26,H26,J26,L26)</f>
        <v>2771.9872686032049</v>
      </c>
      <c r="N26" s="68">
        <v>3</v>
      </c>
      <c r="O26" s="69">
        <v>20</v>
      </c>
    </row>
    <row r="27" spans="1:15" ht="16" thickTop="1" x14ac:dyDescent="0.35"/>
    <row r="29" spans="1:15" x14ac:dyDescent="0.35">
      <c r="K29" s="70"/>
    </row>
  </sheetData>
  <sortState ref="A11:P18">
    <sortCondition ref="A11:A18"/>
  </sortState>
  <mergeCells count="16">
    <mergeCell ref="A23:N23"/>
    <mergeCell ref="M5:M6"/>
    <mergeCell ref="N5:N6"/>
    <mergeCell ref="O5:O6"/>
    <mergeCell ref="A7:N7"/>
    <mergeCell ref="A10:N10"/>
    <mergeCell ref="A18:N18"/>
    <mergeCell ref="A3:O4"/>
    <mergeCell ref="A5:A6"/>
    <mergeCell ref="B5:B6"/>
    <mergeCell ref="C5:C6"/>
    <mergeCell ref="D5:D6"/>
    <mergeCell ref="E5:F5"/>
    <mergeCell ref="G5:H5"/>
    <mergeCell ref="I5:J5"/>
    <mergeCell ref="K5:L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3" zoomScale="80" zoomScaleNormal="80" workbookViewId="0">
      <selection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73"/>
    </row>
    <row r="8" spans="1:15" ht="21" x14ac:dyDescent="0.35">
      <c r="A8" s="10"/>
      <c r="B8" s="24" t="s">
        <v>69</v>
      </c>
      <c r="C8" s="23" t="s">
        <v>13</v>
      </c>
      <c r="D8" s="55" t="s">
        <v>87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73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88</v>
      </c>
      <c r="E11" s="22">
        <v>154</v>
      </c>
      <c r="F11" s="22">
        <f t="shared" ref="F11:F16" si="0">E11/MAX( E$11,E$12,E$13,E$14,E$15,E$16)*1000</f>
        <v>855.55555555555554</v>
      </c>
      <c r="G11" s="22">
        <v>170</v>
      </c>
      <c r="H11" s="22">
        <f t="shared" ref="H11:H16" si="1">G11/MAX( G$11,G$12,G$13,G$14,G$15,G$16)*1000</f>
        <v>923.91304347826087</v>
      </c>
      <c r="I11" s="22">
        <v>175</v>
      </c>
      <c r="J11" s="22">
        <f t="shared" ref="J11:J16" si="2">I11/MAX( I$11,I$12,I$13,I$14,I$15,I$16)*1000</f>
        <v>972.22222222222217</v>
      </c>
      <c r="K11" s="22">
        <v>177</v>
      </c>
      <c r="L11" s="22">
        <f t="shared" ref="L11:L16" si="3">K11/MAX( K$11,K$12,K$13,K$14,K$15,K$16)*1000</f>
        <v>946.52406417112297</v>
      </c>
      <c r="M11" s="30">
        <f t="shared" ref="M11:M17" si="4">F11+H11+J11+L11- MIN(F11,H11,J11,L11)</f>
        <v>2842.6593298716057</v>
      </c>
      <c r="N11" s="29">
        <v>3</v>
      </c>
      <c r="O11" s="28">
        <v>20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89</v>
      </c>
      <c r="E12" s="22">
        <v>180</v>
      </c>
      <c r="F12" s="22">
        <f t="shared" si="0"/>
        <v>1000</v>
      </c>
      <c r="G12" s="22">
        <v>184</v>
      </c>
      <c r="H12" s="22">
        <f t="shared" si="1"/>
        <v>1000</v>
      </c>
      <c r="I12" s="22">
        <v>180</v>
      </c>
      <c r="J12" s="22">
        <f t="shared" si="2"/>
        <v>1000</v>
      </c>
      <c r="K12" s="22">
        <v>187</v>
      </c>
      <c r="L12" s="22">
        <f t="shared" si="3"/>
        <v>1000</v>
      </c>
      <c r="M12" s="30">
        <f t="shared" si="4"/>
        <v>3000</v>
      </c>
      <c r="N12" s="29">
        <v>1</v>
      </c>
      <c r="O12" s="28">
        <v>25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55" t="s">
        <v>90</v>
      </c>
      <c r="E13" s="22">
        <v>134</v>
      </c>
      <c r="F13" s="22">
        <f t="shared" si="0"/>
        <v>744.44444444444446</v>
      </c>
      <c r="G13" s="22">
        <v>146</v>
      </c>
      <c r="H13" s="22">
        <f t="shared" si="1"/>
        <v>793.47826086956513</v>
      </c>
      <c r="I13" s="22">
        <v>102</v>
      </c>
      <c r="J13" s="22">
        <f t="shared" si="2"/>
        <v>566.66666666666663</v>
      </c>
      <c r="K13" s="22">
        <v>148</v>
      </c>
      <c r="L13" s="22">
        <f t="shared" si="3"/>
        <v>791.44385026737973</v>
      </c>
      <c r="M13" s="30">
        <f t="shared" si="4"/>
        <v>2329.3665555813895</v>
      </c>
      <c r="N13" s="29">
        <v>5</v>
      </c>
      <c r="O13" s="28">
        <v>18</v>
      </c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91</v>
      </c>
      <c r="E14" s="22">
        <v>152</v>
      </c>
      <c r="F14" s="22">
        <f t="shared" si="0"/>
        <v>844.44444444444446</v>
      </c>
      <c r="G14" s="22">
        <v>162</v>
      </c>
      <c r="H14" s="22">
        <f t="shared" si="1"/>
        <v>880.43478260869563</v>
      </c>
      <c r="I14" s="22">
        <v>161</v>
      </c>
      <c r="J14" s="22">
        <f t="shared" si="2"/>
        <v>894.44444444444446</v>
      </c>
      <c r="K14" s="22">
        <v>159</v>
      </c>
      <c r="L14" s="22">
        <f t="shared" si="3"/>
        <v>850.26737967914437</v>
      </c>
      <c r="M14" s="30">
        <f t="shared" si="4"/>
        <v>2625.1466067322845</v>
      </c>
      <c r="N14" s="29">
        <v>4</v>
      </c>
      <c r="O14" s="28">
        <v>19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55" t="s">
        <v>92</v>
      </c>
      <c r="E15" s="22">
        <v>171</v>
      </c>
      <c r="F15" s="22">
        <f t="shared" si="0"/>
        <v>950</v>
      </c>
      <c r="G15" s="22">
        <v>173</v>
      </c>
      <c r="H15" s="22">
        <f t="shared" si="1"/>
        <v>940.21739130434776</v>
      </c>
      <c r="I15" s="22">
        <v>174</v>
      </c>
      <c r="J15" s="22">
        <f t="shared" si="2"/>
        <v>966.66666666666663</v>
      </c>
      <c r="K15" s="22">
        <v>169</v>
      </c>
      <c r="L15" s="22">
        <f t="shared" si="3"/>
        <v>903.74331550802128</v>
      </c>
      <c r="M15" s="30">
        <f t="shared" si="4"/>
        <v>2856.8840579710145</v>
      </c>
      <c r="N15" s="29">
        <v>2</v>
      </c>
      <c r="O15" s="28">
        <v>23</v>
      </c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16"/>
      <c r="E16" s="22">
        <v>0</v>
      </c>
      <c r="F16" s="22">
        <f t="shared" si="0"/>
        <v>0</v>
      </c>
      <c r="G16" s="22">
        <v>0</v>
      </c>
      <c r="H16" s="22">
        <f t="shared" si="1"/>
        <v>0</v>
      </c>
      <c r="I16" s="22">
        <v>0</v>
      </c>
      <c r="J16" s="22">
        <f t="shared" si="2"/>
        <v>0</v>
      </c>
      <c r="K16" s="22">
        <v>0</v>
      </c>
      <c r="L16" s="22">
        <f t="shared" si="3"/>
        <v>0</v>
      </c>
      <c r="M16" s="30">
        <f t="shared" si="4"/>
        <v>0</v>
      </c>
      <c r="N16" s="29"/>
      <c r="O16" s="28"/>
    </row>
    <row r="17" spans="1:15" ht="14.25" customHeight="1" x14ac:dyDescent="0.35">
      <c r="A17" s="54"/>
      <c r="B17" s="53"/>
      <c r="C17" s="53"/>
      <c r="D17" s="16"/>
      <c r="E17" s="22"/>
      <c r="F17" s="22"/>
      <c r="G17" s="22">
        <v>0</v>
      </c>
      <c r="H17" s="22"/>
      <c r="I17" s="22">
        <v>0</v>
      </c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73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55" t="s">
        <v>93</v>
      </c>
      <c r="E19" s="22">
        <v>319</v>
      </c>
      <c r="F19" s="22">
        <f>E19/MAX( E$19,E$20,E$21,E$22)*1000</f>
        <v>1000</v>
      </c>
      <c r="G19" s="22">
        <v>325</v>
      </c>
      <c r="H19" s="22">
        <f>G19/MAX( G$19,G$20,G$21,G$22)*1000</f>
        <v>1000</v>
      </c>
      <c r="I19" s="22">
        <v>314</v>
      </c>
      <c r="J19" s="22">
        <f t="shared" ref="J19:L22" si="5">I19/MAX( I$19,I$20,I$21,I$22)*1000</f>
        <v>1000</v>
      </c>
      <c r="K19" s="22">
        <v>321</v>
      </c>
      <c r="L19" s="22">
        <f t="shared" si="5"/>
        <v>1000</v>
      </c>
      <c r="M19" s="30">
        <f>F19+H19+J19+L19- MIN(F19,H19,J19,L19)</f>
        <v>3000</v>
      </c>
      <c r="N19" s="29">
        <v>1</v>
      </c>
      <c r="O19" s="28">
        <v>25</v>
      </c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94</v>
      </c>
      <c r="E20" s="22">
        <v>276</v>
      </c>
      <c r="F20" s="22">
        <f t="shared" ref="F20:H22" si="6">E20/MAX( E$19,E$20,E$21,E$22)*1000</f>
        <v>865.20376175548586</v>
      </c>
      <c r="G20" s="22">
        <v>272</v>
      </c>
      <c r="H20" s="22">
        <f t="shared" si="6"/>
        <v>836.92307692307691</v>
      </c>
      <c r="I20" s="22">
        <v>269</v>
      </c>
      <c r="J20" s="22">
        <f t="shared" si="5"/>
        <v>856.68789808917199</v>
      </c>
      <c r="K20" s="22">
        <v>267</v>
      </c>
      <c r="L20" s="22">
        <f t="shared" si="5"/>
        <v>831.77570093457939</v>
      </c>
      <c r="M20" s="30">
        <f t="shared" ref="M20:M22" si="7">F20+H20+J20+L20- MIN(F20,H20,J20,L20)</f>
        <v>2558.8147367677348</v>
      </c>
      <c r="N20" s="29">
        <v>2</v>
      </c>
      <c r="O20" s="28">
        <v>23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95</v>
      </c>
      <c r="E21" s="22">
        <v>201</v>
      </c>
      <c r="F21" s="22">
        <f t="shared" si="6"/>
        <v>630.09404388714734</v>
      </c>
      <c r="G21" s="22">
        <v>198</v>
      </c>
      <c r="H21" s="22">
        <f t="shared" si="6"/>
        <v>609.23076923076928</v>
      </c>
      <c r="I21" s="22">
        <v>201</v>
      </c>
      <c r="J21" s="22">
        <f t="shared" si="5"/>
        <v>640.12738853503186</v>
      </c>
      <c r="K21" s="22">
        <v>182</v>
      </c>
      <c r="L21" s="22">
        <f t="shared" si="5"/>
        <v>566.97819314641742</v>
      </c>
      <c r="M21" s="30">
        <f t="shared" si="7"/>
        <v>1879.4522016529484</v>
      </c>
      <c r="N21" s="29">
        <v>3</v>
      </c>
      <c r="O21" s="28">
        <v>20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96</v>
      </c>
      <c r="E22" s="22">
        <v>146</v>
      </c>
      <c r="F22" s="22">
        <f t="shared" si="6"/>
        <v>457.68025078369908</v>
      </c>
      <c r="G22" s="22">
        <v>48</v>
      </c>
      <c r="H22" s="22">
        <f t="shared" si="6"/>
        <v>147.69230769230771</v>
      </c>
      <c r="I22" s="22">
        <v>0</v>
      </c>
      <c r="J22" s="22">
        <f t="shared" si="5"/>
        <v>0</v>
      </c>
      <c r="K22" s="22">
        <v>0</v>
      </c>
      <c r="L22" s="22">
        <f t="shared" si="5"/>
        <v>0</v>
      </c>
      <c r="M22" s="30">
        <f t="shared" si="7"/>
        <v>605.37255847600682</v>
      </c>
      <c r="N22" s="29">
        <v>4</v>
      </c>
      <c r="O22" s="28">
        <v>19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73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97</v>
      </c>
      <c r="E24" s="22">
        <v>342</v>
      </c>
      <c r="F24" s="22">
        <f>E24/MAX( E$24,E$25,E$26)*1000</f>
        <v>1000</v>
      </c>
      <c r="G24" s="22">
        <v>350</v>
      </c>
      <c r="H24" s="22">
        <f t="shared" ref="H24:H26" si="8">G24/MAX( G$24,G$25,G$26)*1000</f>
        <v>1000</v>
      </c>
      <c r="I24" s="22">
        <v>337</v>
      </c>
      <c r="J24" s="22">
        <f t="shared" ref="J24:J26" si="9">I24/MAX( I$24,I$25,I$26)*1000</f>
        <v>1000</v>
      </c>
      <c r="K24" s="22">
        <v>357</v>
      </c>
      <c r="L24" s="22">
        <f t="shared" ref="L24:L26" si="10">K24/MAX( K$24,K$25,K$26)*1000</f>
        <v>1000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55" t="s">
        <v>98</v>
      </c>
      <c r="E25" s="22">
        <v>309</v>
      </c>
      <c r="F25" s="22">
        <f t="shared" ref="F25:F26" si="12">E25/MAX( E$24,E$25,E$26)*1000</f>
        <v>903.50877192982455</v>
      </c>
      <c r="G25" s="22">
        <v>323</v>
      </c>
      <c r="H25" s="22">
        <f t="shared" si="8"/>
        <v>922.85714285714278</v>
      </c>
      <c r="I25" s="22">
        <v>323</v>
      </c>
      <c r="J25" s="22">
        <f t="shared" si="9"/>
        <v>958.45697329376856</v>
      </c>
      <c r="K25" s="22">
        <v>331</v>
      </c>
      <c r="L25" s="22">
        <f t="shared" si="10"/>
        <v>927.17086834733902</v>
      </c>
      <c r="M25" s="30">
        <f t="shared" si="11"/>
        <v>2808.4849844982505</v>
      </c>
      <c r="N25" s="29">
        <v>2</v>
      </c>
      <c r="O25" s="28">
        <v>23</v>
      </c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65" t="s">
        <v>99</v>
      </c>
      <c r="E26" s="75">
        <v>293</v>
      </c>
      <c r="F26" s="75">
        <f t="shared" si="12"/>
        <v>856.72514619883043</v>
      </c>
      <c r="G26" s="75">
        <v>317</v>
      </c>
      <c r="H26" s="75">
        <f t="shared" si="8"/>
        <v>905.71428571428567</v>
      </c>
      <c r="I26" s="75">
        <v>319</v>
      </c>
      <c r="J26" s="75">
        <f t="shared" si="9"/>
        <v>946.58753709198822</v>
      </c>
      <c r="K26" s="75">
        <v>332</v>
      </c>
      <c r="L26" s="75">
        <f t="shared" si="10"/>
        <v>929.9719887955182</v>
      </c>
      <c r="M26" s="67">
        <f>F26+H26+J26+L26- MIN(F26,H26,J26,L26)</f>
        <v>2782.2738116017922</v>
      </c>
      <c r="N26" s="68">
        <v>3</v>
      </c>
      <c r="O26" s="69">
        <v>20</v>
      </c>
    </row>
    <row r="27" spans="1:15" ht="16" thickTop="1" x14ac:dyDescent="0.35"/>
    <row r="29" spans="1:15" x14ac:dyDescent="0.35">
      <c r="K29" s="70"/>
    </row>
  </sheetData>
  <sortState ref="A11:O16">
    <sortCondition ref="A11:A16"/>
  </sortState>
  <mergeCells count="16"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  <mergeCell ref="N5:N6"/>
    <mergeCell ref="O5:O6"/>
    <mergeCell ref="A7:N7"/>
    <mergeCell ref="A10:N10"/>
    <mergeCell ref="A18:N18"/>
  </mergeCells>
  <pageMargins left="0.75" right="0.75" top="0.33" bottom="0.3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4" zoomScale="80" zoomScaleNormal="80" workbookViewId="0">
      <pane xSplit="1" ySplit="4" topLeftCell="C8" activePane="bottomRight" state="frozen"/>
      <selection activeCell="B4" sqref="B4"/>
      <selection pane="topRight" activeCell="C4" sqref="C4"/>
      <selection pane="bottomLeft" activeCell="B8" sqref="B8"/>
      <selection pane="bottomRight"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74"/>
    </row>
    <row r="8" spans="1:15" ht="21" x14ac:dyDescent="0.35">
      <c r="A8" s="10"/>
      <c r="B8" s="24" t="s">
        <v>69</v>
      </c>
      <c r="C8" s="23" t="s">
        <v>13</v>
      </c>
      <c r="D8" s="55" t="s">
        <v>101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74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102</v>
      </c>
      <c r="E11" s="22">
        <v>176</v>
      </c>
      <c r="F11" s="22">
        <f t="shared" ref="F11:F16" si="0">E11/MAX( E$11,E$12,E$13,E$14,E$15,E$16)*1000</f>
        <v>875.62189054726366</v>
      </c>
      <c r="G11" s="22">
        <v>194</v>
      </c>
      <c r="H11" s="22">
        <f t="shared" ref="H11:H16" si="1">G11/MAX( G$11,G$12,G$13,G$14,G$15,G$16)*1000</f>
        <v>937.19806763285033</v>
      </c>
      <c r="I11" s="22">
        <v>192</v>
      </c>
      <c r="J11" s="22">
        <f t="shared" ref="J11:J16" si="2">I11/MAX( I$11,I$12,I$13,I$14,I$15,I$16)*1000</f>
        <v>909.95260663507099</v>
      </c>
      <c r="K11" s="22">
        <v>189</v>
      </c>
      <c r="L11" s="22">
        <f t="shared" ref="L11:L16" si="3">K11/MAX( K$11,K$12,K$13,K$14,K$15,K$16)*1000</f>
        <v>969.23076923076928</v>
      </c>
      <c r="M11" s="30">
        <f t="shared" ref="M11:M17" si="4">F11+H11+J11+L11- MIN(F11,H11,J11,L11)</f>
        <v>2816.3814434986903</v>
      </c>
      <c r="N11" s="29">
        <v>2</v>
      </c>
      <c r="O11" s="28">
        <v>23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103</v>
      </c>
      <c r="E12" s="22">
        <v>201</v>
      </c>
      <c r="F12" s="22">
        <f t="shared" si="0"/>
        <v>1000</v>
      </c>
      <c r="G12" s="22">
        <v>207</v>
      </c>
      <c r="H12" s="22">
        <f t="shared" si="1"/>
        <v>1000</v>
      </c>
      <c r="I12" s="22">
        <v>211</v>
      </c>
      <c r="J12" s="22">
        <f t="shared" si="2"/>
        <v>1000</v>
      </c>
      <c r="K12" s="22">
        <v>195</v>
      </c>
      <c r="L12" s="22">
        <f t="shared" si="3"/>
        <v>1000</v>
      </c>
      <c r="M12" s="30">
        <f t="shared" si="4"/>
        <v>3000</v>
      </c>
      <c r="N12" s="29">
        <v>1</v>
      </c>
      <c r="O12" s="28">
        <v>25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55" t="s">
        <v>104</v>
      </c>
      <c r="E13" s="22">
        <v>62</v>
      </c>
      <c r="F13" s="22">
        <f t="shared" si="0"/>
        <v>308.45771144278604</v>
      </c>
      <c r="G13" s="22">
        <v>131</v>
      </c>
      <c r="H13" s="22">
        <f t="shared" si="1"/>
        <v>632.85024154589371</v>
      </c>
      <c r="I13" s="22">
        <v>80</v>
      </c>
      <c r="J13" s="22">
        <f t="shared" si="2"/>
        <v>379.14691943127957</v>
      </c>
      <c r="K13" s="22">
        <v>0</v>
      </c>
      <c r="L13" s="22">
        <f t="shared" si="3"/>
        <v>0</v>
      </c>
      <c r="M13" s="30">
        <f t="shared" si="4"/>
        <v>1320.4548724199594</v>
      </c>
      <c r="N13" s="29">
        <v>5</v>
      </c>
      <c r="O13" s="28">
        <v>18</v>
      </c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105</v>
      </c>
      <c r="E14" s="22">
        <v>159</v>
      </c>
      <c r="F14" s="22">
        <f t="shared" si="0"/>
        <v>791.04477611940297</v>
      </c>
      <c r="G14" s="22">
        <v>162</v>
      </c>
      <c r="H14" s="22">
        <f t="shared" si="1"/>
        <v>782.60869565217399</v>
      </c>
      <c r="I14" s="22">
        <v>149</v>
      </c>
      <c r="J14" s="22">
        <f t="shared" si="2"/>
        <v>706.16113744075824</v>
      </c>
      <c r="K14" s="22">
        <v>153</v>
      </c>
      <c r="L14" s="22">
        <f t="shared" si="3"/>
        <v>784.61538461538464</v>
      </c>
      <c r="M14" s="30">
        <f t="shared" si="4"/>
        <v>2358.2688563869615</v>
      </c>
      <c r="N14" s="29">
        <v>4</v>
      </c>
      <c r="O14" s="28">
        <v>19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55" t="s">
        <v>106</v>
      </c>
      <c r="E15" s="22">
        <v>185</v>
      </c>
      <c r="F15" s="22">
        <f t="shared" si="0"/>
        <v>920.39800995024882</v>
      </c>
      <c r="G15" s="22">
        <v>178</v>
      </c>
      <c r="H15" s="22">
        <f t="shared" si="1"/>
        <v>859.90338164251216</v>
      </c>
      <c r="I15" s="22">
        <v>169</v>
      </c>
      <c r="J15" s="22">
        <f t="shared" si="2"/>
        <v>800.94786729857822</v>
      </c>
      <c r="K15" s="22">
        <v>156</v>
      </c>
      <c r="L15" s="22">
        <f t="shared" si="3"/>
        <v>800</v>
      </c>
      <c r="M15" s="30">
        <f t="shared" si="4"/>
        <v>2581.2492588913392</v>
      </c>
      <c r="N15" s="29">
        <v>3</v>
      </c>
      <c r="O15" s="28">
        <v>20</v>
      </c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107</v>
      </c>
      <c r="E16" s="22">
        <v>78</v>
      </c>
      <c r="F16" s="22">
        <f t="shared" si="0"/>
        <v>388.05970149253733</v>
      </c>
      <c r="G16" s="22">
        <v>75</v>
      </c>
      <c r="H16" s="22">
        <f t="shared" si="1"/>
        <v>362.31884057971013</v>
      </c>
      <c r="I16" s="22">
        <v>48</v>
      </c>
      <c r="J16" s="22">
        <f t="shared" si="2"/>
        <v>227.48815165876775</v>
      </c>
      <c r="K16" s="22">
        <v>66</v>
      </c>
      <c r="L16" s="22">
        <f t="shared" si="3"/>
        <v>338.46153846153845</v>
      </c>
      <c r="M16" s="30">
        <f t="shared" si="4"/>
        <v>1088.8400805337858</v>
      </c>
      <c r="N16" s="29">
        <v>6</v>
      </c>
      <c r="O16" s="28">
        <v>17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>
        <v>0</v>
      </c>
      <c r="H17" s="22"/>
      <c r="I17" s="22">
        <v>0</v>
      </c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74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72"/>
      <c r="E19" s="22">
        <v>0</v>
      </c>
      <c r="F19" s="22">
        <f>E19/MAX( E$19,E$20,E$21,E$22)*1000</f>
        <v>0</v>
      </c>
      <c r="G19" s="22">
        <v>0</v>
      </c>
      <c r="H19" s="22">
        <f>G19/MAX( G$19,G$20,G$21,G$22)*1000</f>
        <v>0</v>
      </c>
      <c r="I19" s="22">
        <v>0</v>
      </c>
      <c r="J19" s="22">
        <f t="shared" ref="J19:L22" si="5">I19/MAX( I$19,I$20,I$21,I$22)*1000</f>
        <v>0</v>
      </c>
      <c r="K19" s="22">
        <v>0</v>
      </c>
      <c r="L19" s="22">
        <f t="shared" si="5"/>
        <v>0</v>
      </c>
      <c r="M19" s="30">
        <f>F19+H19+J19+L19- MIN(F19,H19,J19,L19)</f>
        <v>0</v>
      </c>
      <c r="N19" s="29"/>
      <c r="O19" s="28"/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108</v>
      </c>
      <c r="E20" s="22">
        <v>265</v>
      </c>
      <c r="F20" s="22">
        <f t="shared" ref="F20:H22" si="6">E20/MAX( E$19,E$20,E$21,E$22)*1000</f>
        <v>1000</v>
      </c>
      <c r="G20" s="22">
        <v>286</v>
      </c>
      <c r="H20" s="22">
        <f t="shared" si="6"/>
        <v>1000</v>
      </c>
      <c r="I20" s="22">
        <v>288</v>
      </c>
      <c r="J20" s="22">
        <f t="shared" si="5"/>
        <v>1000</v>
      </c>
      <c r="K20" s="22">
        <v>296</v>
      </c>
      <c r="L20" s="22">
        <f t="shared" si="5"/>
        <v>1000</v>
      </c>
      <c r="M20" s="30">
        <f t="shared" ref="M20:M22" si="7">F20+H20+J20+L20- MIN(F20,H20,J20,L20)</f>
        <v>3000</v>
      </c>
      <c r="N20" s="29">
        <v>1</v>
      </c>
      <c r="O20" s="28">
        <v>25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109</v>
      </c>
      <c r="E21" s="22">
        <v>194</v>
      </c>
      <c r="F21" s="22">
        <f t="shared" si="6"/>
        <v>732.07547169811312</v>
      </c>
      <c r="G21" s="22">
        <v>212</v>
      </c>
      <c r="H21" s="22">
        <f t="shared" si="6"/>
        <v>741.25874125874122</v>
      </c>
      <c r="I21" s="22">
        <v>228</v>
      </c>
      <c r="J21" s="22">
        <f t="shared" si="5"/>
        <v>791.66666666666663</v>
      </c>
      <c r="K21" s="22">
        <v>208</v>
      </c>
      <c r="L21" s="22">
        <f t="shared" si="5"/>
        <v>702.70270270270271</v>
      </c>
      <c r="M21" s="30">
        <f t="shared" si="7"/>
        <v>2265.0008796235215</v>
      </c>
      <c r="N21" s="29">
        <v>2</v>
      </c>
      <c r="O21" s="28">
        <v>23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110</v>
      </c>
      <c r="E22" s="22">
        <v>149</v>
      </c>
      <c r="F22" s="22">
        <f t="shared" si="6"/>
        <v>562.2641509433962</v>
      </c>
      <c r="G22" s="22">
        <v>170</v>
      </c>
      <c r="H22" s="22">
        <f t="shared" si="6"/>
        <v>594.40559440559434</v>
      </c>
      <c r="I22" s="22">
        <v>166</v>
      </c>
      <c r="J22" s="22">
        <f t="shared" si="5"/>
        <v>576.3888888888888</v>
      </c>
      <c r="K22" s="22">
        <v>156</v>
      </c>
      <c r="L22" s="22">
        <f t="shared" si="5"/>
        <v>527.02702702702697</v>
      </c>
      <c r="M22" s="30">
        <f t="shared" si="7"/>
        <v>1733.0586342378792</v>
      </c>
      <c r="N22" s="29">
        <v>3</v>
      </c>
      <c r="O22" s="28">
        <v>20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74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111</v>
      </c>
      <c r="E24" s="22">
        <v>328</v>
      </c>
      <c r="F24" s="22">
        <f>E24/MAX( E$24,E$25,E$26)*1000</f>
        <v>1000</v>
      </c>
      <c r="G24" s="22">
        <v>333</v>
      </c>
      <c r="H24" s="22">
        <f t="shared" ref="H24:H26" si="8">G24/MAX( G$24,G$25,G$26)*1000</f>
        <v>1000</v>
      </c>
      <c r="I24" s="22">
        <v>327</v>
      </c>
      <c r="J24" s="22">
        <f t="shared" ref="J24:J26" si="9">I24/MAX( I$24,I$25,I$26)*1000</f>
        <v>1000</v>
      </c>
      <c r="K24" s="22">
        <v>325</v>
      </c>
      <c r="L24" s="22">
        <f t="shared" ref="L24:L26" si="10">K24/MAX( K$24,K$25,K$26)*1000</f>
        <v>978.91566265060237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55" t="s">
        <v>112</v>
      </c>
      <c r="E25" s="22">
        <v>273</v>
      </c>
      <c r="F25" s="22">
        <f t="shared" ref="F25:F26" si="12">E25/MAX( E$24,E$25,E$26)*1000</f>
        <v>832.31707317073165</v>
      </c>
      <c r="G25" s="22">
        <v>325</v>
      </c>
      <c r="H25" s="22">
        <f t="shared" si="8"/>
        <v>975.97597597597598</v>
      </c>
      <c r="I25" s="22">
        <v>280</v>
      </c>
      <c r="J25" s="22">
        <f t="shared" si="9"/>
        <v>856.26911314984716</v>
      </c>
      <c r="K25" s="22">
        <v>327</v>
      </c>
      <c r="L25" s="22">
        <f t="shared" si="10"/>
        <v>984.93975903614466</v>
      </c>
      <c r="M25" s="30">
        <f t="shared" si="11"/>
        <v>2817.1848481619681</v>
      </c>
      <c r="N25" s="29">
        <v>3</v>
      </c>
      <c r="O25" s="28">
        <v>20</v>
      </c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65" t="s">
        <v>113</v>
      </c>
      <c r="E26" s="75">
        <v>311</v>
      </c>
      <c r="F26" s="75">
        <f t="shared" si="12"/>
        <v>948.17073170731703</v>
      </c>
      <c r="G26" s="75">
        <v>304</v>
      </c>
      <c r="H26" s="75">
        <f t="shared" si="8"/>
        <v>912.91291291291293</v>
      </c>
      <c r="I26" s="75">
        <v>311</v>
      </c>
      <c r="J26" s="75">
        <f t="shared" si="9"/>
        <v>951.07033639143731</v>
      </c>
      <c r="K26" s="75">
        <v>332</v>
      </c>
      <c r="L26" s="75">
        <f t="shared" si="10"/>
        <v>1000</v>
      </c>
      <c r="M26" s="67">
        <f>F26+H26+J26+L26- MIN(F26,H26,J26,L26)</f>
        <v>2899.2410680987546</v>
      </c>
      <c r="N26" s="68">
        <v>2</v>
      </c>
      <c r="O26" s="69">
        <v>23</v>
      </c>
    </row>
    <row r="27" spans="1:15" ht="16" thickTop="1" x14ac:dyDescent="0.35"/>
    <row r="29" spans="1:15" x14ac:dyDescent="0.35">
      <c r="K29" s="70"/>
    </row>
  </sheetData>
  <mergeCells count="16"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  <mergeCell ref="N5:N6"/>
    <mergeCell ref="O5:O6"/>
    <mergeCell ref="A7:N7"/>
    <mergeCell ref="A10:N10"/>
    <mergeCell ref="A18:N18"/>
  </mergeCells>
  <pageMargins left="0.75" right="0.75" top="0.33" bottom="0.32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4" zoomScale="90" zoomScaleNormal="90" workbookViewId="0">
      <pane xSplit="1" ySplit="4" topLeftCell="C8" activePane="bottomRight" state="frozen"/>
      <selection activeCell="B4" sqref="B4"/>
      <selection pane="topRight" activeCell="C4" sqref="C4"/>
      <selection pane="bottomLeft" activeCell="B8" sqref="B8"/>
      <selection pane="bottomRight"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76"/>
    </row>
    <row r="8" spans="1:15" ht="21" x14ac:dyDescent="0.35">
      <c r="A8" s="10"/>
      <c r="B8" s="24" t="s">
        <v>69</v>
      </c>
      <c r="C8" s="23" t="s">
        <v>13</v>
      </c>
      <c r="D8" s="55" t="s">
        <v>114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76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115</v>
      </c>
      <c r="E11" s="22">
        <v>175</v>
      </c>
      <c r="F11" s="22">
        <f t="shared" ref="F11:F16" si="0">E11/MAX( E$11,E$12,E$13,E$14,E$15,E$16)*1000</f>
        <v>983.14606741573027</v>
      </c>
      <c r="G11" s="22">
        <v>181</v>
      </c>
      <c r="H11" s="22">
        <f t="shared" ref="H11:H16" si="1">G11/MAX( G$11,G$12,G$13,G$14,G$15,G$16)*1000</f>
        <v>900.497512437811</v>
      </c>
      <c r="I11" s="22">
        <v>187</v>
      </c>
      <c r="J11" s="22">
        <f t="shared" ref="J11:J16" si="2">I11/MAX( I$11,I$12,I$13,I$14,I$15,I$16)*1000</f>
        <v>935</v>
      </c>
      <c r="K11" s="22">
        <v>196</v>
      </c>
      <c r="L11" s="22">
        <f t="shared" ref="L11:L16" si="3">K11/MAX( K$11,K$12,K$13,K$14,K$15,K$16)*1000</f>
        <v>994.92385786802026</v>
      </c>
      <c r="M11" s="30">
        <f t="shared" ref="M11:M17" si="4">F11+H11+J11+L11- MIN(F11,H11,J11,L11)</f>
        <v>2913.0699252837503</v>
      </c>
      <c r="N11" s="29">
        <v>2</v>
      </c>
      <c r="O11" s="28">
        <v>23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116</v>
      </c>
      <c r="E12" s="22">
        <v>178</v>
      </c>
      <c r="F12" s="22">
        <f t="shared" si="0"/>
        <v>1000</v>
      </c>
      <c r="G12" s="22">
        <v>201</v>
      </c>
      <c r="H12" s="22">
        <f t="shared" si="1"/>
        <v>1000</v>
      </c>
      <c r="I12" s="22">
        <v>200</v>
      </c>
      <c r="J12" s="22">
        <f t="shared" si="2"/>
        <v>1000</v>
      </c>
      <c r="K12" s="22">
        <v>197</v>
      </c>
      <c r="L12" s="22">
        <f t="shared" si="3"/>
        <v>1000</v>
      </c>
      <c r="M12" s="30">
        <f t="shared" si="4"/>
        <v>3000</v>
      </c>
      <c r="N12" s="29">
        <v>1</v>
      </c>
      <c r="O12" s="28">
        <v>25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55" t="s">
        <v>117</v>
      </c>
      <c r="E13" s="22">
        <v>124</v>
      </c>
      <c r="F13" s="22">
        <f t="shared" si="0"/>
        <v>696.62921348314615</v>
      </c>
      <c r="G13" s="22">
        <v>66</v>
      </c>
      <c r="H13" s="22">
        <f t="shared" si="1"/>
        <v>328.35820895522386</v>
      </c>
      <c r="I13" s="22">
        <v>0</v>
      </c>
      <c r="J13" s="22">
        <f t="shared" si="2"/>
        <v>0</v>
      </c>
      <c r="K13" s="22">
        <v>0</v>
      </c>
      <c r="L13" s="22">
        <f t="shared" si="3"/>
        <v>0</v>
      </c>
      <c r="M13" s="30">
        <f t="shared" si="4"/>
        <v>1024.98742243837</v>
      </c>
      <c r="N13" s="29">
        <v>6</v>
      </c>
      <c r="O13" s="28">
        <v>17</v>
      </c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118</v>
      </c>
      <c r="E14" s="22">
        <v>163</v>
      </c>
      <c r="F14" s="22">
        <f t="shared" si="0"/>
        <v>915.7303370786517</v>
      </c>
      <c r="G14" s="22">
        <v>155</v>
      </c>
      <c r="H14" s="22">
        <f t="shared" si="1"/>
        <v>771.14427860696526</v>
      </c>
      <c r="I14" s="22">
        <v>157</v>
      </c>
      <c r="J14" s="22">
        <f t="shared" si="2"/>
        <v>785</v>
      </c>
      <c r="K14" s="22">
        <v>172</v>
      </c>
      <c r="L14" s="22">
        <f t="shared" si="3"/>
        <v>873.09644670050761</v>
      </c>
      <c r="M14" s="30">
        <f t="shared" si="4"/>
        <v>2573.8267837791595</v>
      </c>
      <c r="N14" s="29">
        <v>4</v>
      </c>
      <c r="O14" s="28">
        <v>19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55" t="s">
        <v>119</v>
      </c>
      <c r="E15" s="22">
        <v>170</v>
      </c>
      <c r="F15" s="22">
        <f t="shared" si="0"/>
        <v>955.05617977528095</v>
      </c>
      <c r="G15" s="22">
        <v>178</v>
      </c>
      <c r="H15" s="22">
        <f t="shared" si="1"/>
        <v>885.57213930348257</v>
      </c>
      <c r="I15" s="22">
        <v>181</v>
      </c>
      <c r="J15" s="22">
        <f t="shared" si="2"/>
        <v>905</v>
      </c>
      <c r="K15" s="22">
        <v>180</v>
      </c>
      <c r="L15" s="22">
        <f t="shared" si="3"/>
        <v>913.70558375634516</v>
      </c>
      <c r="M15" s="30">
        <f t="shared" si="4"/>
        <v>2773.7617635316265</v>
      </c>
      <c r="N15" s="29">
        <v>3</v>
      </c>
      <c r="O15" s="28">
        <v>20</v>
      </c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120</v>
      </c>
      <c r="E16" s="22">
        <v>130</v>
      </c>
      <c r="F16" s="22">
        <f t="shared" si="0"/>
        <v>730.33707865168537</v>
      </c>
      <c r="G16" s="22">
        <v>101</v>
      </c>
      <c r="H16" s="22">
        <f t="shared" si="1"/>
        <v>502.48756218905476</v>
      </c>
      <c r="I16" s="22">
        <v>0</v>
      </c>
      <c r="J16" s="22">
        <f t="shared" si="2"/>
        <v>0</v>
      </c>
      <c r="K16" s="22">
        <v>0</v>
      </c>
      <c r="L16" s="22">
        <f t="shared" si="3"/>
        <v>0</v>
      </c>
      <c r="M16" s="30">
        <f t="shared" si="4"/>
        <v>1232.8246408407401</v>
      </c>
      <c r="N16" s="29">
        <v>5</v>
      </c>
      <c r="O16" s="28">
        <v>18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>
        <v>0</v>
      </c>
      <c r="H17" s="22"/>
      <c r="I17" s="22">
        <v>0</v>
      </c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76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55" t="s">
        <v>121</v>
      </c>
      <c r="E19" s="22">
        <v>286</v>
      </c>
      <c r="F19" s="22">
        <f>E19/MAX( E$19,E$20,E$21,E$22)*1000</f>
        <v>1000</v>
      </c>
      <c r="G19" s="22">
        <v>288</v>
      </c>
      <c r="H19" s="22">
        <f>G19/MAX( G$19,G$20,G$21,G$22)*1000</f>
        <v>993.10344827586209</v>
      </c>
      <c r="I19" s="22">
        <v>308</v>
      </c>
      <c r="J19" s="22">
        <f t="shared" ref="J19:L22" si="5">I19/MAX( I$19,I$20,I$21,I$22)*1000</f>
        <v>1000</v>
      </c>
      <c r="K19" s="22">
        <v>322</v>
      </c>
      <c r="L19" s="22">
        <f t="shared" si="5"/>
        <v>1000</v>
      </c>
      <c r="M19" s="30">
        <f>F19+H19+J19+L19- MIN(F19,H19,J19,L19)</f>
        <v>3000</v>
      </c>
      <c r="N19" s="29">
        <v>1</v>
      </c>
      <c r="O19" s="28">
        <v>25</v>
      </c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122</v>
      </c>
      <c r="E20" s="22">
        <v>269</v>
      </c>
      <c r="F20" s="22">
        <f t="shared" ref="F20:H22" si="6">E20/MAX( E$19,E$20,E$21,E$22)*1000</f>
        <v>940.55944055944053</v>
      </c>
      <c r="G20" s="22">
        <v>290</v>
      </c>
      <c r="H20" s="22">
        <f t="shared" si="6"/>
        <v>1000</v>
      </c>
      <c r="I20" s="22">
        <v>291</v>
      </c>
      <c r="J20" s="22">
        <f t="shared" si="5"/>
        <v>944.80519480519479</v>
      </c>
      <c r="K20" s="22">
        <v>308</v>
      </c>
      <c r="L20" s="22">
        <f t="shared" si="5"/>
        <v>956.52173913043487</v>
      </c>
      <c r="M20" s="30">
        <f t="shared" ref="M20:M22" si="7">F20+H20+J20+L20- MIN(F20,H20,J20,L20)</f>
        <v>2901.3269339356298</v>
      </c>
      <c r="N20" s="29">
        <v>2</v>
      </c>
      <c r="O20" s="28">
        <v>23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123</v>
      </c>
      <c r="E21" s="22">
        <v>232</v>
      </c>
      <c r="F21" s="22">
        <f t="shared" si="6"/>
        <v>811.18881118881109</v>
      </c>
      <c r="G21" s="22">
        <v>225</v>
      </c>
      <c r="H21" s="22">
        <f t="shared" si="6"/>
        <v>775.86206896551721</v>
      </c>
      <c r="I21" s="22">
        <v>228</v>
      </c>
      <c r="J21" s="22">
        <f t="shared" si="5"/>
        <v>740.25974025974028</v>
      </c>
      <c r="K21" s="22">
        <v>259</v>
      </c>
      <c r="L21" s="22">
        <f t="shared" si="5"/>
        <v>804.3478260869565</v>
      </c>
      <c r="M21" s="30">
        <f t="shared" si="7"/>
        <v>2391.3987062412848</v>
      </c>
      <c r="N21" s="29">
        <v>3</v>
      </c>
      <c r="O21" s="28">
        <v>20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124</v>
      </c>
      <c r="E22" s="22">
        <v>155</v>
      </c>
      <c r="F22" s="22">
        <f t="shared" si="6"/>
        <v>541.95804195804203</v>
      </c>
      <c r="G22" s="22">
        <v>188</v>
      </c>
      <c r="H22" s="22">
        <f t="shared" si="6"/>
        <v>648.27586206896547</v>
      </c>
      <c r="I22" s="22">
        <v>171</v>
      </c>
      <c r="J22" s="22">
        <f t="shared" si="5"/>
        <v>555.19480519480521</v>
      </c>
      <c r="K22" s="22">
        <v>170</v>
      </c>
      <c r="L22" s="22">
        <f t="shared" si="5"/>
        <v>527.9503105590062</v>
      </c>
      <c r="M22" s="30">
        <f t="shared" si="7"/>
        <v>1745.4287092218128</v>
      </c>
      <c r="N22" s="29">
        <v>4</v>
      </c>
      <c r="O22" s="28">
        <v>19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76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125</v>
      </c>
      <c r="E24" s="22">
        <v>324</v>
      </c>
      <c r="F24" s="22">
        <f>E24/MAX( E$24,E$25,E$26)*1000</f>
        <v>1000</v>
      </c>
      <c r="G24" s="22">
        <v>347</v>
      </c>
      <c r="H24" s="22">
        <f t="shared" ref="H24:H26" si="8">G24/MAX( G$24,G$25,G$26)*1000</f>
        <v>1000</v>
      </c>
      <c r="I24" s="22">
        <v>339</v>
      </c>
      <c r="J24" s="22">
        <f t="shared" ref="J24:J26" si="9">I24/MAX( I$24,I$25,I$26)*1000</f>
        <v>1000</v>
      </c>
      <c r="K24" s="22">
        <v>338</v>
      </c>
      <c r="L24" s="22">
        <f t="shared" ref="L24:L26" si="10">K24/MAX( K$24,K$25,K$26)*1000</f>
        <v>1000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55" t="s">
        <v>126</v>
      </c>
      <c r="E25" s="22">
        <v>268</v>
      </c>
      <c r="F25" s="22">
        <f t="shared" ref="F25:F26" si="12">E25/MAX( E$24,E$25,E$26)*1000</f>
        <v>827.16049382716051</v>
      </c>
      <c r="G25" s="22">
        <v>323</v>
      </c>
      <c r="H25" s="22">
        <f t="shared" si="8"/>
        <v>930.83573487031697</v>
      </c>
      <c r="I25" s="22">
        <v>316</v>
      </c>
      <c r="J25" s="22">
        <f t="shared" si="9"/>
        <v>932.15339233038355</v>
      </c>
      <c r="K25" s="22">
        <v>324</v>
      </c>
      <c r="L25" s="22">
        <f t="shared" si="10"/>
        <v>958.57988165680479</v>
      </c>
      <c r="M25" s="30">
        <f t="shared" si="11"/>
        <v>2821.5690088575057</v>
      </c>
      <c r="N25" s="29">
        <v>3</v>
      </c>
      <c r="O25" s="28">
        <v>20</v>
      </c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65" t="s">
        <v>127</v>
      </c>
      <c r="E26" s="75">
        <v>321</v>
      </c>
      <c r="F26" s="75">
        <f t="shared" si="12"/>
        <v>990.74074074074065</v>
      </c>
      <c r="G26" s="75">
        <v>339</v>
      </c>
      <c r="H26" s="75">
        <f t="shared" si="8"/>
        <v>976.9452449567724</v>
      </c>
      <c r="I26" s="75">
        <v>337</v>
      </c>
      <c r="J26" s="75">
        <f t="shared" si="9"/>
        <v>994.1002949852508</v>
      </c>
      <c r="K26" s="75">
        <v>338</v>
      </c>
      <c r="L26" s="75">
        <f t="shared" si="10"/>
        <v>1000</v>
      </c>
      <c r="M26" s="67">
        <f>F26+H26+J26+L26- MIN(F26,H26,J26,L26)</f>
        <v>2984.8410357259913</v>
      </c>
      <c r="N26" s="68">
        <v>2</v>
      </c>
      <c r="O26" s="69">
        <v>23</v>
      </c>
    </row>
    <row r="27" spans="1:15" ht="16" thickTop="1" x14ac:dyDescent="0.35"/>
    <row r="29" spans="1:15" x14ac:dyDescent="0.35">
      <c r="K29" s="70"/>
    </row>
  </sheetData>
  <mergeCells count="16"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  <mergeCell ref="N5:N6"/>
    <mergeCell ref="O5:O6"/>
    <mergeCell ref="A7:N7"/>
    <mergeCell ref="A10:N10"/>
    <mergeCell ref="A18:N18"/>
  </mergeCells>
  <pageMargins left="0.75" right="0.75" top="0.33" bottom="0.32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4" zoomScale="80" zoomScaleNormal="80" workbookViewId="0">
      <pane xSplit="1" ySplit="4" topLeftCell="C8" activePane="bottomRight" state="frozen"/>
      <selection activeCell="B4" sqref="B4"/>
      <selection pane="topRight" activeCell="C4" sqref="C4"/>
      <selection pane="bottomLeft" activeCell="B8" sqref="B8"/>
      <selection pane="bottomRight"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78"/>
    </row>
    <row r="8" spans="1:15" ht="21" x14ac:dyDescent="0.35">
      <c r="A8" s="10"/>
      <c r="B8" s="24" t="s">
        <v>69</v>
      </c>
      <c r="C8" s="23" t="s">
        <v>13</v>
      </c>
      <c r="D8" s="55" t="s">
        <v>130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78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131</v>
      </c>
      <c r="E11" s="22">
        <v>181</v>
      </c>
      <c r="F11" s="22">
        <f t="shared" ref="F11:F16" si="0">E11/MAX( E$11,E$12,E$13,E$14,E$15,E$16)*1000</f>
        <v>978.37837837837833</v>
      </c>
      <c r="G11" s="22">
        <v>208</v>
      </c>
      <c r="H11" s="22">
        <f t="shared" ref="H11:H16" si="1">G11/MAX( G$11,G$12,G$13,G$14,G$15,G$16)*1000</f>
        <v>985.78199052132697</v>
      </c>
      <c r="I11" s="22">
        <v>170</v>
      </c>
      <c r="J11" s="22">
        <f t="shared" ref="J11:J16" si="2">I11/MAX( I$11,I$12,I$13,I$14,I$15,I$16)*1000</f>
        <v>854.2713567839196</v>
      </c>
      <c r="K11" s="22">
        <v>185</v>
      </c>
      <c r="L11" s="22">
        <f t="shared" ref="L11:L16" si="3">K11/MAX( K$11,K$12,K$13,K$14,K$15,K$16)*1000</f>
        <v>963.54166666666663</v>
      </c>
      <c r="M11" s="30">
        <f t="shared" ref="M11:M17" si="4">F11+H11+J11+L11- MIN(F11,H11,J11,L11)</f>
        <v>2927.7020355663717</v>
      </c>
      <c r="N11" s="29">
        <v>2</v>
      </c>
      <c r="O11" s="28">
        <v>23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132</v>
      </c>
      <c r="E12" s="22">
        <v>185</v>
      </c>
      <c r="F12" s="22">
        <f t="shared" si="0"/>
        <v>1000</v>
      </c>
      <c r="G12" s="22">
        <v>211</v>
      </c>
      <c r="H12" s="22">
        <f t="shared" si="1"/>
        <v>1000</v>
      </c>
      <c r="I12" s="22">
        <v>199</v>
      </c>
      <c r="J12" s="22">
        <f t="shared" si="2"/>
        <v>1000</v>
      </c>
      <c r="K12" s="22">
        <v>192</v>
      </c>
      <c r="L12" s="22">
        <f t="shared" si="3"/>
        <v>1000</v>
      </c>
      <c r="M12" s="30">
        <f t="shared" si="4"/>
        <v>3000</v>
      </c>
      <c r="N12" s="29">
        <v>1</v>
      </c>
      <c r="O12" s="28">
        <v>25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72"/>
      <c r="E13" s="22">
        <v>0</v>
      </c>
      <c r="F13" s="22">
        <f t="shared" si="0"/>
        <v>0</v>
      </c>
      <c r="G13" s="22">
        <v>0</v>
      </c>
      <c r="H13" s="22">
        <f t="shared" si="1"/>
        <v>0</v>
      </c>
      <c r="I13" s="22">
        <v>0</v>
      </c>
      <c r="J13" s="22">
        <f t="shared" si="2"/>
        <v>0</v>
      </c>
      <c r="K13" s="22">
        <v>0</v>
      </c>
      <c r="L13" s="22">
        <f t="shared" si="3"/>
        <v>0</v>
      </c>
      <c r="M13" s="30">
        <f t="shared" si="4"/>
        <v>0</v>
      </c>
      <c r="N13" s="29"/>
      <c r="O13" s="28"/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133</v>
      </c>
      <c r="E14" s="22">
        <v>163</v>
      </c>
      <c r="F14" s="22">
        <f t="shared" si="0"/>
        <v>881.08108108108104</v>
      </c>
      <c r="G14" s="22">
        <v>164</v>
      </c>
      <c r="H14" s="22">
        <f t="shared" si="1"/>
        <v>777.25118483412325</v>
      </c>
      <c r="I14" s="22">
        <v>169</v>
      </c>
      <c r="J14" s="22">
        <f t="shared" si="2"/>
        <v>849.2462311557789</v>
      </c>
      <c r="K14" s="22">
        <v>166</v>
      </c>
      <c r="L14" s="22">
        <f t="shared" si="3"/>
        <v>864.58333333333337</v>
      </c>
      <c r="M14" s="30">
        <f t="shared" si="4"/>
        <v>2594.9106455701935</v>
      </c>
      <c r="N14" s="29">
        <v>3</v>
      </c>
      <c r="O14" s="28">
        <v>20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72"/>
      <c r="E15" s="22">
        <v>0</v>
      </c>
      <c r="F15" s="22">
        <f t="shared" si="0"/>
        <v>0</v>
      </c>
      <c r="G15" s="22">
        <v>0</v>
      </c>
      <c r="H15" s="22">
        <f t="shared" si="1"/>
        <v>0</v>
      </c>
      <c r="I15" s="22">
        <v>0</v>
      </c>
      <c r="J15" s="22">
        <f t="shared" si="2"/>
        <v>0</v>
      </c>
      <c r="K15" s="22">
        <v>0</v>
      </c>
      <c r="L15" s="22">
        <f t="shared" si="3"/>
        <v>0</v>
      </c>
      <c r="M15" s="30">
        <f t="shared" si="4"/>
        <v>0</v>
      </c>
      <c r="N15" s="29"/>
      <c r="O15" s="28"/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134</v>
      </c>
      <c r="E16" s="22">
        <v>112</v>
      </c>
      <c r="F16" s="22">
        <f t="shared" si="0"/>
        <v>605.40540540540542</v>
      </c>
      <c r="G16" s="22">
        <v>114</v>
      </c>
      <c r="H16" s="22">
        <f t="shared" si="1"/>
        <v>540.28436018957348</v>
      </c>
      <c r="I16" s="22">
        <v>136</v>
      </c>
      <c r="J16" s="22">
        <f t="shared" si="2"/>
        <v>683.41708542713559</v>
      </c>
      <c r="K16" s="22">
        <v>136</v>
      </c>
      <c r="L16" s="22">
        <f t="shared" si="3"/>
        <v>708.33333333333337</v>
      </c>
      <c r="M16" s="30">
        <f t="shared" si="4"/>
        <v>1997.1558241658745</v>
      </c>
      <c r="N16" s="29">
        <v>4</v>
      </c>
      <c r="O16" s="28">
        <v>19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>
        <v>0</v>
      </c>
      <c r="H17" s="22"/>
      <c r="I17" s="22">
        <v>0</v>
      </c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78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55" t="s">
        <v>135</v>
      </c>
      <c r="E19" s="22">
        <v>0</v>
      </c>
      <c r="F19" s="22">
        <f>E19/MAX( E$19,E$20,E$21,E$22)*1000</f>
        <v>0</v>
      </c>
      <c r="G19" s="22">
        <v>284</v>
      </c>
      <c r="H19" s="22">
        <f>G19/MAX( G$19,G$20,G$21,G$22)*1000</f>
        <v>1000</v>
      </c>
      <c r="I19" s="22">
        <v>285</v>
      </c>
      <c r="J19" s="22">
        <f t="shared" ref="J19:L22" si="5">I19/MAX( I$19,I$20,I$21,I$22)*1000</f>
        <v>1000</v>
      </c>
      <c r="K19" s="22">
        <v>288</v>
      </c>
      <c r="L19" s="22">
        <f t="shared" si="5"/>
        <v>1000</v>
      </c>
      <c r="M19" s="30">
        <f>F19+H19+J19+L19- MIN(F19,H19,J19,L19)</f>
        <v>3000</v>
      </c>
      <c r="N19" s="29">
        <v>1</v>
      </c>
      <c r="O19" s="28">
        <v>25</v>
      </c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136</v>
      </c>
      <c r="E20" s="22">
        <v>240</v>
      </c>
      <c r="F20" s="22">
        <f t="shared" ref="F20:H22" si="6">E20/MAX( E$19,E$20,E$21,E$22)*1000</f>
        <v>1000</v>
      </c>
      <c r="G20" s="22">
        <v>264</v>
      </c>
      <c r="H20" s="22">
        <f t="shared" si="6"/>
        <v>929.57746478873241</v>
      </c>
      <c r="I20" s="22">
        <v>238</v>
      </c>
      <c r="J20" s="22">
        <f t="shared" si="5"/>
        <v>835.0877192982457</v>
      </c>
      <c r="K20" s="22">
        <v>278</v>
      </c>
      <c r="L20" s="22">
        <f t="shared" si="5"/>
        <v>965.27777777777783</v>
      </c>
      <c r="M20" s="30">
        <f t="shared" ref="M20:M22" si="7">F20+H20+J20+L20- MIN(F20,H20,J20,L20)</f>
        <v>2894.8552425665102</v>
      </c>
      <c r="N20" s="29">
        <v>2</v>
      </c>
      <c r="O20" s="28">
        <v>23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72"/>
      <c r="E21" s="22">
        <v>0</v>
      </c>
      <c r="F21" s="22">
        <f t="shared" si="6"/>
        <v>0</v>
      </c>
      <c r="G21" s="22">
        <v>0</v>
      </c>
      <c r="H21" s="22">
        <f t="shared" si="6"/>
        <v>0</v>
      </c>
      <c r="I21" s="22">
        <v>0</v>
      </c>
      <c r="J21" s="22">
        <f t="shared" si="5"/>
        <v>0</v>
      </c>
      <c r="K21" s="22">
        <v>0</v>
      </c>
      <c r="L21" s="22">
        <f t="shared" si="5"/>
        <v>0</v>
      </c>
      <c r="M21" s="30">
        <f t="shared" si="7"/>
        <v>0</v>
      </c>
      <c r="N21" s="29"/>
      <c r="O21" s="28"/>
    </row>
    <row r="22" spans="1:15" ht="21" x14ac:dyDescent="0.35">
      <c r="A22" s="49">
        <v>10</v>
      </c>
      <c r="B22" s="24" t="s">
        <v>64</v>
      </c>
      <c r="C22" s="7" t="s">
        <v>13</v>
      </c>
      <c r="D22" s="72"/>
      <c r="E22" s="22">
        <v>0</v>
      </c>
      <c r="F22" s="22">
        <f t="shared" si="6"/>
        <v>0</v>
      </c>
      <c r="G22" s="22">
        <v>0</v>
      </c>
      <c r="H22" s="22">
        <f t="shared" si="6"/>
        <v>0</v>
      </c>
      <c r="I22" s="22">
        <v>0</v>
      </c>
      <c r="J22" s="22">
        <f t="shared" si="5"/>
        <v>0</v>
      </c>
      <c r="K22" s="22">
        <v>0</v>
      </c>
      <c r="L22" s="22">
        <f t="shared" si="5"/>
        <v>0</v>
      </c>
      <c r="M22" s="30">
        <f t="shared" si="7"/>
        <v>0</v>
      </c>
      <c r="N22" s="29"/>
      <c r="O22" s="28"/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78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137</v>
      </c>
      <c r="E24" s="22">
        <v>346</v>
      </c>
      <c r="F24" s="22">
        <f>E24/MAX( E$24,E$25,E$26)*1000</f>
        <v>1000</v>
      </c>
      <c r="G24" s="22">
        <v>333.5</v>
      </c>
      <c r="H24" s="22">
        <f t="shared" ref="H24:H26" si="8">G24/MAX( G$24,G$25,G$26)*1000</f>
        <v>1000</v>
      </c>
      <c r="I24" s="22">
        <v>343</v>
      </c>
      <c r="J24" s="22">
        <f t="shared" ref="J24:J26" si="9">I24/MAX( I$24,I$25,I$26)*1000</f>
        <v>1000</v>
      </c>
      <c r="K24" s="22">
        <v>352</v>
      </c>
      <c r="L24" s="22">
        <f t="shared" ref="L24:L26" si="10">K24/MAX( K$24,K$25,K$26)*1000</f>
        <v>1000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72"/>
      <c r="E25" s="22">
        <v>0</v>
      </c>
      <c r="F25" s="22">
        <f t="shared" ref="F25:F26" si="12">E25/MAX( E$24,E$25,E$26)*1000</f>
        <v>0</v>
      </c>
      <c r="G25" s="22">
        <v>0</v>
      </c>
      <c r="H25" s="22">
        <f t="shared" si="8"/>
        <v>0</v>
      </c>
      <c r="I25" s="22">
        <v>0</v>
      </c>
      <c r="J25" s="22">
        <f t="shared" si="9"/>
        <v>0</v>
      </c>
      <c r="K25" s="22">
        <v>0</v>
      </c>
      <c r="L25" s="22">
        <f t="shared" si="10"/>
        <v>0</v>
      </c>
      <c r="M25" s="30">
        <f t="shared" si="11"/>
        <v>0</v>
      </c>
      <c r="N25" s="29"/>
      <c r="O25" s="28"/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65" t="s">
        <v>138</v>
      </c>
      <c r="E26" s="75">
        <v>332</v>
      </c>
      <c r="F26" s="75">
        <f t="shared" si="12"/>
        <v>959.53757225433526</v>
      </c>
      <c r="G26" s="75">
        <v>327.5</v>
      </c>
      <c r="H26" s="75">
        <f t="shared" si="8"/>
        <v>982.00899550224881</v>
      </c>
      <c r="I26" s="75">
        <v>343</v>
      </c>
      <c r="J26" s="75">
        <f t="shared" si="9"/>
        <v>1000</v>
      </c>
      <c r="K26" s="75">
        <v>337</v>
      </c>
      <c r="L26" s="75">
        <f t="shared" si="10"/>
        <v>957.38636363636363</v>
      </c>
      <c r="M26" s="67">
        <f>F26+H26+J26+L26- MIN(F26,H26,J26,L26)</f>
        <v>2941.546567756584</v>
      </c>
      <c r="N26" s="68">
        <v>2</v>
      </c>
      <c r="O26" s="69">
        <v>23</v>
      </c>
    </row>
    <row r="27" spans="1:15" ht="16" thickTop="1" x14ac:dyDescent="0.35"/>
    <row r="29" spans="1:15" x14ac:dyDescent="0.35">
      <c r="K29" s="70"/>
    </row>
  </sheetData>
  <mergeCells count="16"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  <mergeCell ref="N5:N6"/>
    <mergeCell ref="O5:O6"/>
    <mergeCell ref="A7:N7"/>
    <mergeCell ref="A10:N10"/>
    <mergeCell ref="A18:N18"/>
  </mergeCells>
  <pageMargins left="0.75" right="0.75" top="0.33" bottom="0.32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4" zoomScale="80" zoomScaleNormal="80" workbookViewId="0">
      <pane xSplit="1" ySplit="4" topLeftCell="C8" activePane="bottomRight" state="frozen"/>
      <selection activeCell="B4" sqref="B4"/>
      <selection pane="topRight" activeCell="C4" sqref="C4"/>
      <selection pane="bottomLeft" activeCell="B8" sqref="B8"/>
      <selection pane="bottomRight"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79"/>
    </row>
    <row r="8" spans="1:15" ht="21" x14ac:dyDescent="0.35">
      <c r="A8" s="10"/>
      <c r="B8" s="24" t="s">
        <v>69</v>
      </c>
      <c r="C8" s="23" t="s">
        <v>13</v>
      </c>
      <c r="D8" s="55" t="s">
        <v>139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79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140</v>
      </c>
      <c r="E11" s="22">
        <v>193</v>
      </c>
      <c r="F11" s="22">
        <f t="shared" ref="F11:F16" si="0">E11/MAX( E$11,E$12,E$13,E$14,E$15,E$16)*1000</f>
        <v>1000</v>
      </c>
      <c r="G11" s="22">
        <v>208</v>
      </c>
      <c r="H11" s="22">
        <f t="shared" ref="H11:H16" si="1">G11/MAX( G$11,G$12,G$13,G$14,G$15,G$16)*1000</f>
        <v>1000</v>
      </c>
      <c r="I11" s="22">
        <v>207</v>
      </c>
      <c r="J11" s="22">
        <f t="shared" ref="J11:J16" si="2">I11/MAX( I$11,I$12,I$13,I$14,I$15,I$16)*1000</f>
        <v>1000</v>
      </c>
      <c r="K11" s="22">
        <v>206</v>
      </c>
      <c r="L11" s="22">
        <f t="shared" ref="L11:L16" si="3">K11/MAX( K$11,K$12,K$13,K$14,K$15,K$16)*1000</f>
        <v>1000</v>
      </c>
      <c r="M11" s="30">
        <f t="shared" ref="M11:M17" si="4">F11+H11+J11+L11- MIN(F11,H11,J11,L11)</f>
        <v>3000</v>
      </c>
      <c r="N11" s="29">
        <v>1</v>
      </c>
      <c r="O11" s="28">
        <v>25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141</v>
      </c>
      <c r="E12" s="22">
        <v>189</v>
      </c>
      <c r="F12" s="22">
        <f>E12/MAX( E$11,E$12,E$13,E$14,E$15,E$16)*1000</f>
        <v>979.27461139896377</v>
      </c>
      <c r="G12" s="22">
        <v>204</v>
      </c>
      <c r="H12" s="22">
        <f t="shared" si="1"/>
        <v>980.76923076923072</v>
      </c>
      <c r="I12" s="22">
        <v>199</v>
      </c>
      <c r="J12" s="22">
        <f t="shared" si="2"/>
        <v>961.35265700483092</v>
      </c>
      <c r="K12" s="22">
        <v>195</v>
      </c>
      <c r="L12" s="22">
        <f t="shared" si="3"/>
        <v>946.60194174757282</v>
      </c>
      <c r="M12" s="30">
        <f t="shared" si="4"/>
        <v>2921.3964991730254</v>
      </c>
      <c r="N12" s="29">
        <v>2</v>
      </c>
      <c r="O12" s="28">
        <v>23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72"/>
      <c r="E13" s="22"/>
      <c r="F13" s="22">
        <f t="shared" si="0"/>
        <v>0</v>
      </c>
      <c r="G13" s="22"/>
      <c r="H13" s="22">
        <f t="shared" si="1"/>
        <v>0</v>
      </c>
      <c r="I13" s="22"/>
      <c r="J13" s="22">
        <f t="shared" si="2"/>
        <v>0</v>
      </c>
      <c r="K13" s="22"/>
      <c r="L13" s="22">
        <f t="shared" si="3"/>
        <v>0</v>
      </c>
      <c r="M13" s="30">
        <f t="shared" si="4"/>
        <v>0</v>
      </c>
      <c r="N13" s="29"/>
      <c r="O13" s="28"/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142</v>
      </c>
      <c r="E14" s="22">
        <v>158</v>
      </c>
      <c r="F14" s="22">
        <f t="shared" si="0"/>
        <v>818.65284974093265</v>
      </c>
      <c r="G14" s="22">
        <v>169</v>
      </c>
      <c r="H14" s="22">
        <f t="shared" si="1"/>
        <v>812.5</v>
      </c>
      <c r="I14" s="22">
        <v>176</v>
      </c>
      <c r="J14" s="22">
        <f t="shared" si="2"/>
        <v>850.24154589371983</v>
      </c>
      <c r="K14" s="22">
        <v>171</v>
      </c>
      <c r="L14" s="22">
        <f t="shared" si="3"/>
        <v>830.09708737864071</v>
      </c>
      <c r="M14" s="30">
        <f t="shared" si="4"/>
        <v>2498.991483013293</v>
      </c>
      <c r="N14" s="29">
        <v>4</v>
      </c>
      <c r="O14" s="28">
        <v>19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55" t="s">
        <v>143</v>
      </c>
      <c r="E15" s="22">
        <v>180</v>
      </c>
      <c r="F15" s="22">
        <f t="shared" si="0"/>
        <v>932.64248704663214</v>
      </c>
      <c r="G15" s="22">
        <v>185</v>
      </c>
      <c r="H15" s="22">
        <f t="shared" si="1"/>
        <v>889.42307692307691</v>
      </c>
      <c r="I15" s="22">
        <v>198</v>
      </c>
      <c r="J15" s="22">
        <f t="shared" si="2"/>
        <v>956.52173913043487</v>
      </c>
      <c r="K15" s="22">
        <v>185</v>
      </c>
      <c r="L15" s="22">
        <f t="shared" si="3"/>
        <v>898.05825242718447</v>
      </c>
      <c r="M15" s="30">
        <f t="shared" si="4"/>
        <v>2787.2224786042516</v>
      </c>
      <c r="N15" s="29">
        <v>3</v>
      </c>
      <c r="O15" s="28">
        <v>20</v>
      </c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144</v>
      </c>
      <c r="E16" s="22">
        <v>158</v>
      </c>
      <c r="F16" s="22">
        <f t="shared" si="0"/>
        <v>818.65284974093265</v>
      </c>
      <c r="G16" s="22">
        <v>120</v>
      </c>
      <c r="H16" s="22">
        <f t="shared" si="1"/>
        <v>576.92307692307691</v>
      </c>
      <c r="I16" s="22">
        <v>96.5</v>
      </c>
      <c r="J16" s="22">
        <f t="shared" si="2"/>
        <v>466.18357487922708</v>
      </c>
      <c r="K16" s="22">
        <v>157</v>
      </c>
      <c r="L16" s="22">
        <f t="shared" si="3"/>
        <v>762.13592233009706</v>
      </c>
      <c r="M16" s="30">
        <f t="shared" si="4"/>
        <v>2157.7118489941067</v>
      </c>
      <c r="N16" s="29">
        <v>5</v>
      </c>
      <c r="O16" s="28">
        <v>18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/>
      <c r="H17" s="22"/>
      <c r="I17" s="22"/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79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72"/>
      <c r="E19" s="22"/>
      <c r="F19" s="22">
        <f>E19/MAX( E$19,E$20,E$21,E$22)*1000</f>
        <v>0</v>
      </c>
      <c r="G19" s="22"/>
      <c r="H19" s="22">
        <f>G19/MAX( G$19,G$20,G$21,G$22)*1000</f>
        <v>0</v>
      </c>
      <c r="I19" s="22"/>
      <c r="J19" s="22">
        <f t="shared" ref="J19:L22" si="5">I19/MAX( I$19,I$20,I$21,I$22)*1000</f>
        <v>0</v>
      </c>
      <c r="K19" s="22"/>
      <c r="L19" s="22">
        <f t="shared" si="5"/>
        <v>0</v>
      </c>
      <c r="M19" s="30">
        <f>F19+H19+J19+L19- MIN(F19,H19,J19,L19)</f>
        <v>0</v>
      </c>
      <c r="N19" s="29"/>
      <c r="O19" s="28"/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145</v>
      </c>
      <c r="E20" s="22">
        <v>297</v>
      </c>
      <c r="F20" s="22">
        <f t="shared" ref="F20:H22" si="6">E20/MAX( E$19,E$20,E$21,E$22)*1000</f>
        <v>1000</v>
      </c>
      <c r="G20" s="22">
        <v>302</v>
      </c>
      <c r="H20" s="22">
        <f t="shared" si="6"/>
        <v>1000</v>
      </c>
      <c r="I20" s="22">
        <v>301</v>
      </c>
      <c r="J20" s="22">
        <f t="shared" si="5"/>
        <v>1000</v>
      </c>
      <c r="K20" s="22">
        <v>292</v>
      </c>
      <c r="L20" s="22">
        <f t="shared" si="5"/>
        <v>1000</v>
      </c>
      <c r="M20" s="30">
        <f t="shared" ref="M20:M22" si="7">F20+H20+J20+L20- MIN(F20,H20,J20,L20)</f>
        <v>3000</v>
      </c>
      <c r="N20" s="29">
        <v>1</v>
      </c>
      <c r="O20" s="28">
        <v>25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146</v>
      </c>
      <c r="E21" s="22">
        <v>238</v>
      </c>
      <c r="F21" s="22">
        <f t="shared" si="6"/>
        <v>801.34680134680139</v>
      </c>
      <c r="G21" s="22">
        <v>256</v>
      </c>
      <c r="H21" s="22">
        <f t="shared" si="6"/>
        <v>847.68211920529802</v>
      </c>
      <c r="I21" s="22">
        <v>254</v>
      </c>
      <c r="J21" s="22">
        <f t="shared" si="5"/>
        <v>843.85382059800668</v>
      </c>
      <c r="K21" s="22">
        <v>246</v>
      </c>
      <c r="L21" s="22">
        <f t="shared" si="5"/>
        <v>842.46575342465758</v>
      </c>
      <c r="M21" s="30">
        <f t="shared" si="7"/>
        <v>2534.0016932279623</v>
      </c>
      <c r="N21" s="29">
        <v>2</v>
      </c>
      <c r="O21" s="28">
        <v>23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147</v>
      </c>
      <c r="E22" s="22">
        <v>191</v>
      </c>
      <c r="F22" s="22">
        <f t="shared" si="6"/>
        <v>643.09764309764307</v>
      </c>
      <c r="G22" s="22">
        <v>154</v>
      </c>
      <c r="H22" s="22">
        <f t="shared" si="6"/>
        <v>509.93377483443714</v>
      </c>
      <c r="I22" s="22">
        <v>206</v>
      </c>
      <c r="J22" s="22">
        <f t="shared" si="5"/>
        <v>684.38538205980069</v>
      </c>
      <c r="K22" s="22">
        <v>195</v>
      </c>
      <c r="L22" s="22">
        <f t="shared" si="5"/>
        <v>667.80821917808214</v>
      </c>
      <c r="M22" s="30">
        <f t="shared" si="7"/>
        <v>1995.291244335526</v>
      </c>
      <c r="N22" s="29">
        <v>3</v>
      </c>
      <c r="O22" s="28">
        <v>20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79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148</v>
      </c>
      <c r="E24" s="22">
        <v>361</v>
      </c>
      <c r="F24" s="22">
        <f>E24/MAX( E$24,E$25,E$26)*1000</f>
        <v>1000</v>
      </c>
      <c r="G24" s="22">
        <v>355</v>
      </c>
      <c r="H24" s="22">
        <f t="shared" ref="H24:H26" si="8">G24/MAX( G$24,G$25,G$26)*1000</f>
        <v>1000</v>
      </c>
      <c r="I24" s="22">
        <v>356.5</v>
      </c>
      <c r="J24" s="22">
        <f t="shared" ref="J24:J26" si="9">I24/MAX( I$24,I$25,I$26)*1000</f>
        <v>1000</v>
      </c>
      <c r="K24" s="22">
        <v>355</v>
      </c>
      <c r="L24" s="22">
        <f t="shared" ref="L24:L26" si="10">K24/MAX( K$24,K$25,K$26)*1000</f>
        <v>1000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55" t="s">
        <v>149</v>
      </c>
      <c r="E25" s="22">
        <v>287</v>
      </c>
      <c r="F25" s="22">
        <f t="shared" ref="F25:F26" si="12">E25/MAX( E$24,E$25,E$26)*1000</f>
        <v>795.01385041551248</v>
      </c>
      <c r="G25" s="22">
        <v>323.45</v>
      </c>
      <c r="H25" s="22">
        <f t="shared" si="8"/>
        <v>911.12676056338023</v>
      </c>
      <c r="I25" s="22">
        <v>331.5</v>
      </c>
      <c r="J25" s="22">
        <f t="shared" si="9"/>
        <v>929.87377279102384</v>
      </c>
      <c r="K25" s="22">
        <v>304</v>
      </c>
      <c r="L25" s="22">
        <f t="shared" si="10"/>
        <v>856.33802816901402</v>
      </c>
      <c r="M25" s="30">
        <f t="shared" si="11"/>
        <v>2697.3385615234179</v>
      </c>
      <c r="N25" s="29">
        <v>2</v>
      </c>
      <c r="O25" s="28">
        <v>23</v>
      </c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81"/>
      <c r="E26" s="75"/>
      <c r="F26" s="75">
        <f t="shared" si="12"/>
        <v>0</v>
      </c>
      <c r="G26" s="75"/>
      <c r="H26" s="75">
        <f t="shared" si="8"/>
        <v>0</v>
      </c>
      <c r="I26" s="75"/>
      <c r="J26" s="75">
        <f t="shared" si="9"/>
        <v>0</v>
      </c>
      <c r="K26" s="75"/>
      <c r="L26" s="75">
        <f t="shared" si="10"/>
        <v>0</v>
      </c>
      <c r="M26" s="67">
        <f>F26+H26+J26+L26- MIN(F26,H26,J26,L26)</f>
        <v>0</v>
      </c>
      <c r="N26" s="68"/>
      <c r="O26" s="69"/>
    </row>
    <row r="27" spans="1:15" ht="16" thickTop="1" x14ac:dyDescent="0.35"/>
    <row r="29" spans="1:15" x14ac:dyDescent="0.35">
      <c r="K29" s="70"/>
    </row>
  </sheetData>
  <mergeCells count="16"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  <mergeCell ref="N5:N6"/>
    <mergeCell ref="O5:O6"/>
    <mergeCell ref="A7:N7"/>
    <mergeCell ref="A10:N10"/>
    <mergeCell ref="A18:N18"/>
  </mergeCells>
  <pageMargins left="0.75" right="0.75" top="0.33" bottom="0.32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4" zoomScale="80" zoomScaleNormal="80" workbookViewId="0">
      <pane xSplit="1" ySplit="4" topLeftCell="C8" activePane="bottomRight" state="frozen"/>
      <selection activeCell="B4" sqref="B4"/>
      <selection pane="topRight" activeCell="C4" sqref="C4"/>
      <selection pane="bottomLeft" activeCell="B8" sqref="B8"/>
      <selection pane="bottomRight" activeCell="A3" sqref="A3:O4"/>
    </sheetView>
  </sheetViews>
  <sheetFormatPr baseColWidth="10" defaultRowHeight="15.5" x14ac:dyDescent="0.35"/>
  <cols>
    <col min="1" max="1" width="14.36328125" style="1" customWidth="1"/>
    <col min="2" max="2" width="27.08984375" style="1" bestFit="1" customWidth="1"/>
    <col min="3" max="3" width="27.26953125" style="1" bestFit="1" customWidth="1"/>
    <col min="4" max="4" width="11.6328125" style="1" bestFit="1" customWidth="1"/>
    <col min="5" max="5" width="12.54296875" style="21" bestFit="1" customWidth="1"/>
    <col min="6" max="6" width="9.08984375" style="21" customWidth="1"/>
    <col min="7" max="7" width="13.08984375" style="20" customWidth="1"/>
    <col min="8" max="8" width="10.453125" style="20" customWidth="1"/>
    <col min="9" max="9" width="13.08984375" style="20" customWidth="1"/>
    <col min="10" max="10" width="10.453125" style="20" customWidth="1"/>
    <col min="11" max="11" width="13.08984375" style="20" customWidth="1"/>
    <col min="12" max="12" width="10.453125" style="20" customWidth="1"/>
    <col min="13" max="13" width="14.453125" bestFit="1" customWidth="1"/>
    <col min="16" max="16" width="12" bestFit="1" customWidth="1"/>
  </cols>
  <sheetData>
    <row r="1" spans="1:15" x14ac:dyDescent="0.35">
      <c r="E1" s="25"/>
    </row>
    <row r="2" spans="1:15" ht="16" thickBot="1" x14ac:dyDescent="0.4">
      <c r="E2" s="1"/>
      <c r="F2" s="1"/>
      <c r="G2" s="1"/>
      <c r="H2" s="1"/>
      <c r="I2" s="1"/>
      <c r="J2" s="1"/>
      <c r="K2" s="1"/>
      <c r="L2" s="1"/>
    </row>
    <row r="3" spans="1:15" ht="13" thickTop="1" x14ac:dyDescent="0.25">
      <c r="A3" s="98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00"/>
      <c r="O3" s="107"/>
    </row>
    <row r="4" spans="1:15" ht="33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8"/>
    </row>
    <row r="5" spans="1:15" ht="75.75" customHeight="1" x14ac:dyDescent="0.25">
      <c r="A5" s="105" t="s">
        <v>35</v>
      </c>
      <c r="B5" s="83" t="s">
        <v>34</v>
      </c>
      <c r="C5" s="83" t="s">
        <v>32</v>
      </c>
      <c r="D5" s="109" t="s">
        <v>53</v>
      </c>
      <c r="E5" s="111" t="s">
        <v>54</v>
      </c>
      <c r="F5" s="84"/>
      <c r="G5" s="111" t="s">
        <v>55</v>
      </c>
      <c r="H5" s="84"/>
      <c r="I5" s="111" t="s">
        <v>56</v>
      </c>
      <c r="J5" s="84"/>
      <c r="K5" s="111" t="s">
        <v>57</v>
      </c>
      <c r="L5" s="84"/>
      <c r="M5" s="112" t="s">
        <v>52</v>
      </c>
      <c r="N5" s="114" t="s">
        <v>51</v>
      </c>
      <c r="O5" s="87" t="s">
        <v>50</v>
      </c>
    </row>
    <row r="6" spans="1:15" ht="30" customHeight="1" x14ac:dyDescent="0.25">
      <c r="A6" s="106"/>
      <c r="B6" s="84"/>
      <c r="C6" s="84"/>
      <c r="D6" s="110"/>
      <c r="E6" s="27" t="s">
        <v>44</v>
      </c>
      <c r="F6" s="27" t="s">
        <v>43</v>
      </c>
      <c r="G6" s="27" t="s">
        <v>44</v>
      </c>
      <c r="H6" s="27" t="s">
        <v>43</v>
      </c>
      <c r="I6" s="27" t="s">
        <v>44</v>
      </c>
      <c r="J6" s="27" t="s">
        <v>43</v>
      </c>
      <c r="K6" s="27" t="s">
        <v>44</v>
      </c>
      <c r="L6" s="27" t="s">
        <v>43</v>
      </c>
      <c r="M6" s="113"/>
      <c r="N6" s="114"/>
      <c r="O6" s="87"/>
    </row>
    <row r="7" spans="1:15" x14ac:dyDescent="0.25">
      <c r="A7" s="88" t="s">
        <v>42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0"/>
    </row>
    <row r="8" spans="1:15" ht="21" x14ac:dyDescent="0.35">
      <c r="A8" s="10"/>
      <c r="B8" s="24" t="s">
        <v>69</v>
      </c>
      <c r="C8" s="23" t="s">
        <v>13</v>
      </c>
      <c r="D8" s="55" t="s">
        <v>150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4"/>
    </row>
    <row r="9" spans="1:15" x14ac:dyDescent="0.35">
      <c r="A9" s="10"/>
      <c r="B9" s="36"/>
      <c r="C9" s="32"/>
      <c r="D9" s="16"/>
      <c r="E9" s="38"/>
      <c r="F9" s="38"/>
      <c r="G9" s="38"/>
      <c r="H9" s="38"/>
      <c r="I9" s="38"/>
      <c r="J9" s="38"/>
      <c r="K9" s="38"/>
      <c r="L9" s="38"/>
      <c r="M9" s="35"/>
      <c r="N9" s="35"/>
      <c r="O9" s="34"/>
    </row>
    <row r="10" spans="1:15" x14ac:dyDescent="0.25">
      <c r="A10" s="88" t="s">
        <v>41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0"/>
    </row>
    <row r="11" spans="1:15" ht="21" x14ac:dyDescent="0.35">
      <c r="A11" s="49">
        <v>1</v>
      </c>
      <c r="B11" s="24" t="s">
        <v>25</v>
      </c>
      <c r="C11" s="11" t="s">
        <v>18</v>
      </c>
      <c r="D11" s="55" t="s">
        <v>151</v>
      </c>
      <c r="E11" s="22">
        <v>202</v>
      </c>
      <c r="F11" s="22">
        <f t="shared" ref="F11:F16" si="0">E11/MAX( E$11,E$12,E$13,E$14,E$15,E$16)*1000</f>
        <v>943.92523364485976</v>
      </c>
      <c r="G11" s="22">
        <v>193</v>
      </c>
      <c r="H11" s="22">
        <f t="shared" ref="H11:H16" si="1">G11/MAX( G$11,G$12,G$13,G$14,G$15,G$16)*1000</f>
        <v>950.73891625615761</v>
      </c>
      <c r="I11" s="22">
        <v>216</v>
      </c>
      <c r="J11" s="22">
        <f t="shared" ref="J11:J16" si="2">I11/MAX( I$11,I$12,I$13,I$14,I$15,I$16)*1000</f>
        <v>1000</v>
      </c>
      <c r="K11" s="22">
        <v>233</v>
      </c>
      <c r="L11" s="22">
        <f t="shared" ref="L11:L16" si="3">K11/MAX( K$11,K$12,K$13,K$14,K$15,K$16)*1000</f>
        <v>1000</v>
      </c>
      <c r="M11" s="30">
        <f t="shared" ref="M11:M17" si="4">F11+H11+J11+L11- MIN(F11,H11,J11,L11)</f>
        <v>2950.7389162561576</v>
      </c>
      <c r="N11" s="29">
        <v>2</v>
      </c>
      <c r="O11" s="28">
        <v>23</v>
      </c>
    </row>
    <row r="12" spans="1:15" ht="14.25" customHeight="1" x14ac:dyDescent="0.35">
      <c r="A12" s="49">
        <v>2</v>
      </c>
      <c r="B12" s="24" t="s">
        <v>36</v>
      </c>
      <c r="C12" s="11" t="s">
        <v>45</v>
      </c>
      <c r="D12" s="55" t="s">
        <v>152</v>
      </c>
      <c r="E12" s="22">
        <v>214</v>
      </c>
      <c r="F12" s="22">
        <f>E12/MAX( E$11,E$12,E$13,E$14,E$15,E$16)*1000</f>
        <v>1000</v>
      </c>
      <c r="G12" s="22">
        <v>203</v>
      </c>
      <c r="H12" s="22">
        <f t="shared" si="1"/>
        <v>1000</v>
      </c>
      <c r="I12" s="22">
        <v>210</v>
      </c>
      <c r="J12" s="22">
        <f t="shared" si="2"/>
        <v>972.22222222222217</v>
      </c>
      <c r="K12" s="22">
        <v>212</v>
      </c>
      <c r="L12" s="22">
        <f t="shared" si="3"/>
        <v>909.87124463519308</v>
      </c>
      <c r="M12" s="30">
        <f t="shared" si="4"/>
        <v>2972.2222222222226</v>
      </c>
      <c r="N12" s="29">
        <v>1</v>
      </c>
      <c r="O12" s="28">
        <v>25</v>
      </c>
    </row>
    <row r="13" spans="1:15" ht="14.25" customHeight="1" x14ac:dyDescent="0.35">
      <c r="A13" s="49">
        <v>3</v>
      </c>
      <c r="B13" s="24" t="s">
        <v>38</v>
      </c>
      <c r="C13" s="11" t="s">
        <v>45</v>
      </c>
      <c r="D13" s="72"/>
      <c r="E13" s="22"/>
      <c r="F13" s="22">
        <f t="shared" si="0"/>
        <v>0</v>
      </c>
      <c r="G13" s="22"/>
      <c r="H13" s="22">
        <f t="shared" si="1"/>
        <v>0</v>
      </c>
      <c r="I13" s="22"/>
      <c r="J13" s="22">
        <f t="shared" si="2"/>
        <v>0</v>
      </c>
      <c r="K13" s="22"/>
      <c r="L13" s="22">
        <f t="shared" si="3"/>
        <v>0</v>
      </c>
      <c r="M13" s="30">
        <f t="shared" si="4"/>
        <v>0</v>
      </c>
      <c r="N13" s="29"/>
      <c r="O13" s="28"/>
    </row>
    <row r="14" spans="1:15" ht="14.25" customHeight="1" x14ac:dyDescent="0.35">
      <c r="A14" s="49">
        <v>4</v>
      </c>
      <c r="B14" s="24" t="s">
        <v>65</v>
      </c>
      <c r="C14" s="11" t="s">
        <v>66</v>
      </c>
      <c r="D14" s="55" t="s">
        <v>153</v>
      </c>
      <c r="E14" s="22">
        <v>160</v>
      </c>
      <c r="F14" s="22">
        <f t="shared" si="0"/>
        <v>747.66355140186909</v>
      </c>
      <c r="G14" s="22">
        <v>162</v>
      </c>
      <c r="H14" s="22">
        <f t="shared" si="1"/>
        <v>798.02955665024638</v>
      </c>
      <c r="I14" s="22">
        <v>180</v>
      </c>
      <c r="J14" s="22">
        <f t="shared" si="2"/>
        <v>833.33333333333337</v>
      </c>
      <c r="K14" s="22">
        <v>174</v>
      </c>
      <c r="L14" s="22">
        <f t="shared" si="3"/>
        <v>746.78111587982835</v>
      </c>
      <c r="M14" s="30">
        <f t="shared" si="4"/>
        <v>2379.0264413854484</v>
      </c>
      <c r="N14" s="29">
        <v>3</v>
      </c>
      <c r="O14" s="28">
        <v>20</v>
      </c>
    </row>
    <row r="15" spans="1:15" ht="15.65" customHeight="1" x14ac:dyDescent="0.35">
      <c r="A15" s="49">
        <v>5</v>
      </c>
      <c r="B15" s="24" t="s">
        <v>68</v>
      </c>
      <c r="C15" s="11" t="s">
        <v>45</v>
      </c>
      <c r="D15" s="72"/>
      <c r="E15" s="22">
        <v>0</v>
      </c>
      <c r="F15" s="22">
        <f t="shared" si="0"/>
        <v>0</v>
      </c>
      <c r="G15" s="22">
        <v>0</v>
      </c>
      <c r="H15" s="22">
        <f t="shared" si="1"/>
        <v>0</v>
      </c>
      <c r="I15" s="22">
        <v>0</v>
      </c>
      <c r="J15" s="22">
        <f t="shared" si="2"/>
        <v>0</v>
      </c>
      <c r="K15" s="22">
        <v>0</v>
      </c>
      <c r="L15" s="22">
        <f t="shared" si="3"/>
        <v>0</v>
      </c>
      <c r="M15" s="30">
        <f t="shared" si="4"/>
        <v>0</v>
      </c>
      <c r="N15" s="29"/>
      <c r="O15" s="28"/>
    </row>
    <row r="16" spans="1:15" ht="14.25" customHeight="1" x14ac:dyDescent="0.35">
      <c r="A16" s="49">
        <v>6</v>
      </c>
      <c r="B16" s="24" t="s">
        <v>70</v>
      </c>
      <c r="C16" s="7" t="s">
        <v>13</v>
      </c>
      <c r="D16" s="55" t="s">
        <v>154</v>
      </c>
      <c r="E16" s="22">
        <v>118</v>
      </c>
      <c r="F16" s="22">
        <f t="shared" si="0"/>
        <v>551.40186915887841</v>
      </c>
      <c r="G16" s="22">
        <v>153</v>
      </c>
      <c r="H16" s="22">
        <f t="shared" si="1"/>
        <v>753.69458128078816</v>
      </c>
      <c r="I16" s="22">
        <v>147</v>
      </c>
      <c r="J16" s="22">
        <f t="shared" si="2"/>
        <v>680.55555555555554</v>
      </c>
      <c r="K16" s="22">
        <v>155</v>
      </c>
      <c r="L16" s="22">
        <f t="shared" si="3"/>
        <v>665.23605150214598</v>
      </c>
      <c r="M16" s="30">
        <f t="shared" si="4"/>
        <v>2099.4861883384897</v>
      </c>
      <c r="N16" s="29">
        <v>4</v>
      </c>
      <c r="O16" s="28">
        <v>19</v>
      </c>
    </row>
    <row r="17" spans="1:15" ht="14.25" customHeight="1" x14ac:dyDescent="0.35">
      <c r="A17" s="54"/>
      <c r="B17" s="53"/>
      <c r="C17" s="53"/>
      <c r="D17" s="16"/>
      <c r="E17" s="22"/>
      <c r="F17" s="22"/>
      <c r="G17" s="22"/>
      <c r="H17" s="22"/>
      <c r="I17" s="22"/>
      <c r="J17" s="22"/>
      <c r="K17" s="22"/>
      <c r="L17" s="22"/>
      <c r="M17" s="30">
        <f t="shared" si="4"/>
        <v>0</v>
      </c>
      <c r="N17" s="29"/>
      <c r="O17" s="28"/>
    </row>
    <row r="18" spans="1:15" ht="14.25" customHeight="1" x14ac:dyDescent="0.25">
      <c r="A18" s="88" t="s">
        <v>40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0"/>
    </row>
    <row r="19" spans="1:15" ht="14.25" customHeight="1" x14ac:dyDescent="0.35">
      <c r="A19" s="61">
        <v>7</v>
      </c>
      <c r="B19" s="24" t="s">
        <v>19</v>
      </c>
      <c r="C19" s="7" t="s">
        <v>18</v>
      </c>
      <c r="D19" s="55" t="s">
        <v>155</v>
      </c>
      <c r="E19" s="22">
        <v>316</v>
      </c>
      <c r="F19" s="22">
        <f>E19/MAX( E$19,E$20,E$21,E$22)*1000</f>
        <v>1000</v>
      </c>
      <c r="G19" s="22">
        <v>312</v>
      </c>
      <c r="H19" s="22">
        <f>G19/MAX( G$19,G$20,G$21,G$22)*1000</f>
        <v>1000</v>
      </c>
      <c r="I19" s="22">
        <v>315</v>
      </c>
      <c r="J19" s="22">
        <f t="shared" ref="J19:L22" si="5">I19/MAX( I$19,I$20,I$21,I$22)*1000</f>
        <v>1000</v>
      </c>
      <c r="K19" s="22">
        <v>320</v>
      </c>
      <c r="L19" s="22">
        <f t="shared" si="5"/>
        <v>1000</v>
      </c>
      <c r="M19" s="30">
        <f>F19+H19+J19+L19- MIN(F19,H19,J19,L19)</f>
        <v>3000</v>
      </c>
      <c r="N19" s="29">
        <v>1</v>
      </c>
      <c r="O19" s="28">
        <v>25</v>
      </c>
    </row>
    <row r="20" spans="1:15" ht="21" x14ac:dyDescent="0.35">
      <c r="A20" s="49">
        <v>8</v>
      </c>
      <c r="B20" s="24" t="s">
        <v>47</v>
      </c>
      <c r="C20" s="7" t="s">
        <v>45</v>
      </c>
      <c r="D20" s="55" t="s">
        <v>156</v>
      </c>
      <c r="E20" s="22">
        <v>266</v>
      </c>
      <c r="F20" s="22">
        <f t="shared" ref="F20:H22" si="6">E20/MAX( E$19,E$20,E$21,E$22)*1000</f>
        <v>841.77215189873425</v>
      </c>
      <c r="G20" s="22">
        <v>263</v>
      </c>
      <c r="H20" s="22">
        <f t="shared" si="6"/>
        <v>842.9487179487179</v>
      </c>
      <c r="I20" s="22">
        <v>295</v>
      </c>
      <c r="J20" s="22">
        <f t="shared" si="5"/>
        <v>936.50793650793651</v>
      </c>
      <c r="K20" s="22">
        <v>290</v>
      </c>
      <c r="L20" s="22">
        <f t="shared" si="5"/>
        <v>906.25</v>
      </c>
      <c r="M20" s="30">
        <f t="shared" ref="M20:M22" si="7">F20+H20+J20+L20- MIN(F20,H20,J20,L20)</f>
        <v>2685.7066544566546</v>
      </c>
      <c r="N20" s="29">
        <v>2</v>
      </c>
      <c r="O20" s="28">
        <v>23</v>
      </c>
    </row>
    <row r="21" spans="1:15" ht="21" x14ac:dyDescent="0.35">
      <c r="A21" s="49">
        <v>9</v>
      </c>
      <c r="B21" s="24" t="s">
        <v>60</v>
      </c>
      <c r="C21" s="7" t="s">
        <v>13</v>
      </c>
      <c r="D21" s="55" t="s">
        <v>157</v>
      </c>
      <c r="E21" s="22">
        <v>237</v>
      </c>
      <c r="F21" s="22">
        <f t="shared" si="6"/>
        <v>750</v>
      </c>
      <c r="G21" s="22">
        <v>249</v>
      </c>
      <c r="H21" s="22">
        <f t="shared" si="6"/>
        <v>798.07692307692309</v>
      </c>
      <c r="I21" s="22">
        <v>256</v>
      </c>
      <c r="J21" s="22">
        <f t="shared" si="5"/>
        <v>812.69841269841265</v>
      </c>
      <c r="K21" s="22">
        <v>259</v>
      </c>
      <c r="L21" s="22">
        <f t="shared" si="5"/>
        <v>809.375</v>
      </c>
      <c r="M21" s="30">
        <f t="shared" si="7"/>
        <v>2420.1503357753359</v>
      </c>
      <c r="N21" s="29">
        <v>3</v>
      </c>
      <c r="O21" s="28">
        <v>20</v>
      </c>
    </row>
    <row r="22" spans="1:15" ht="21" x14ac:dyDescent="0.35">
      <c r="A22" s="49">
        <v>10</v>
      </c>
      <c r="B22" s="24" t="s">
        <v>64</v>
      </c>
      <c r="C22" s="7" t="s">
        <v>13</v>
      </c>
      <c r="D22" s="55" t="s">
        <v>158</v>
      </c>
      <c r="E22" s="22">
        <v>202</v>
      </c>
      <c r="F22" s="22">
        <f t="shared" si="6"/>
        <v>639.24050632911394</v>
      </c>
      <c r="G22" s="22">
        <v>209</v>
      </c>
      <c r="H22" s="22">
        <f t="shared" si="6"/>
        <v>669.8717948717948</v>
      </c>
      <c r="I22" s="22">
        <v>247</v>
      </c>
      <c r="J22" s="22">
        <f t="shared" si="5"/>
        <v>784.1269841269841</v>
      </c>
      <c r="K22" s="22">
        <v>177</v>
      </c>
      <c r="L22" s="22">
        <f t="shared" si="5"/>
        <v>553.125</v>
      </c>
      <c r="M22" s="30">
        <f t="shared" si="7"/>
        <v>2093.239285327893</v>
      </c>
      <c r="N22" s="29">
        <v>4</v>
      </c>
      <c r="O22" s="28">
        <v>19</v>
      </c>
    </row>
    <row r="23" spans="1:15" ht="14.25" customHeight="1" x14ac:dyDescent="0.25">
      <c r="A23" s="88" t="s">
        <v>39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0"/>
    </row>
    <row r="24" spans="1:15" ht="21" x14ac:dyDescent="0.35">
      <c r="A24" s="49">
        <v>11</v>
      </c>
      <c r="B24" s="24" t="s">
        <v>49</v>
      </c>
      <c r="C24" s="23" t="s">
        <v>13</v>
      </c>
      <c r="D24" s="55" t="s">
        <v>159</v>
      </c>
      <c r="E24" s="22">
        <v>331</v>
      </c>
      <c r="F24" s="22">
        <f>E24/MAX( E$24,E$25,E$26)*1000</f>
        <v>1000</v>
      </c>
      <c r="G24" s="22">
        <v>340</v>
      </c>
      <c r="H24" s="22">
        <f t="shared" ref="H24:H26" si="8">G24/MAX( G$24,G$25,G$26)*1000</f>
        <v>1000</v>
      </c>
      <c r="I24" s="22">
        <v>338</v>
      </c>
      <c r="J24" s="22">
        <f t="shared" ref="J24:J26" si="9">I24/MAX( I$24,I$25,I$26)*1000</f>
        <v>1000</v>
      </c>
      <c r="K24" s="22">
        <v>337</v>
      </c>
      <c r="L24" s="22">
        <f t="shared" ref="L24:L26" si="10">K24/MAX( K$24,K$25,K$26)*1000</f>
        <v>994.1002949852508</v>
      </c>
      <c r="M24" s="30">
        <f t="shared" ref="M24:M25" si="11">F24+H24+J24+L24- MIN(F24,H24,J24,L24)</f>
        <v>3000</v>
      </c>
      <c r="N24" s="29">
        <v>1</v>
      </c>
      <c r="O24" s="28">
        <v>25</v>
      </c>
    </row>
    <row r="25" spans="1:15" ht="14.25" customHeight="1" x14ac:dyDescent="0.35">
      <c r="A25" s="49">
        <v>12</v>
      </c>
      <c r="B25" s="24" t="s">
        <v>15</v>
      </c>
      <c r="C25" s="23" t="s">
        <v>13</v>
      </c>
      <c r="D25" s="72"/>
      <c r="E25" s="22">
        <v>0</v>
      </c>
      <c r="F25" s="22">
        <f t="shared" ref="F25:F26" si="12">E25/MAX( E$24,E$25,E$26)*1000</f>
        <v>0</v>
      </c>
      <c r="G25" s="22">
        <v>0</v>
      </c>
      <c r="H25" s="22">
        <f t="shared" si="8"/>
        <v>0</v>
      </c>
      <c r="I25" s="22">
        <v>0</v>
      </c>
      <c r="J25" s="22">
        <f t="shared" si="9"/>
        <v>0</v>
      </c>
      <c r="K25" s="22">
        <v>0</v>
      </c>
      <c r="L25" s="22">
        <f t="shared" si="10"/>
        <v>0</v>
      </c>
      <c r="M25" s="30">
        <f t="shared" si="11"/>
        <v>0</v>
      </c>
      <c r="N25" s="29"/>
      <c r="O25" s="28"/>
    </row>
    <row r="26" spans="1:15" ht="14.25" customHeight="1" thickBot="1" x14ac:dyDescent="0.4">
      <c r="A26" s="62">
        <v>13</v>
      </c>
      <c r="B26" s="63" t="s">
        <v>23</v>
      </c>
      <c r="C26" s="64" t="s">
        <v>13</v>
      </c>
      <c r="D26" s="115" t="s">
        <v>160</v>
      </c>
      <c r="E26" s="75">
        <v>313</v>
      </c>
      <c r="F26" s="75">
        <f t="shared" si="12"/>
        <v>945.61933534743207</v>
      </c>
      <c r="G26" s="75">
        <v>325</v>
      </c>
      <c r="H26" s="75">
        <f t="shared" si="8"/>
        <v>955.88235294117646</v>
      </c>
      <c r="I26" s="75">
        <v>329</v>
      </c>
      <c r="J26" s="75">
        <f t="shared" si="9"/>
        <v>973.3727810650887</v>
      </c>
      <c r="K26" s="75">
        <v>339</v>
      </c>
      <c r="L26" s="75">
        <f t="shared" si="10"/>
        <v>1000</v>
      </c>
      <c r="M26" s="67">
        <f>F26+H26+J26+L26- MIN(F26,H26,J26,L26)</f>
        <v>2929.2551340062655</v>
      </c>
      <c r="N26" s="68">
        <v>2</v>
      </c>
      <c r="O26" s="69">
        <v>23</v>
      </c>
    </row>
    <row r="27" spans="1:15" ht="16" thickTop="1" x14ac:dyDescent="0.35"/>
    <row r="29" spans="1:15" x14ac:dyDescent="0.35">
      <c r="K29" s="70"/>
    </row>
  </sheetData>
  <mergeCells count="16">
    <mergeCell ref="N5:N6"/>
    <mergeCell ref="O5:O6"/>
    <mergeCell ref="A7:N7"/>
    <mergeCell ref="A10:N10"/>
    <mergeCell ref="A18:N18"/>
    <mergeCell ref="A23:N23"/>
    <mergeCell ref="A3:O4"/>
    <mergeCell ref="A5:A6"/>
    <mergeCell ref="B5:B6"/>
    <mergeCell ref="C5:C6"/>
    <mergeCell ref="D5:D6"/>
    <mergeCell ref="E5:F5"/>
    <mergeCell ref="G5:H5"/>
    <mergeCell ref="I5:J5"/>
    <mergeCell ref="K5:L5"/>
    <mergeCell ref="M5:M6"/>
  </mergeCells>
  <pageMargins left="0.75" right="0.75" top="0.33" bottom="0.3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Clasificación  liga</vt:lpstr>
      <vt:lpstr>1ª PRUEBA </vt:lpstr>
      <vt:lpstr>2ª PRUEBA  </vt:lpstr>
      <vt:lpstr>3ª PRUEBA  </vt:lpstr>
      <vt:lpstr>4ª PRUEBA </vt:lpstr>
      <vt:lpstr>5ª PRUEBA </vt:lpstr>
      <vt:lpstr>6ª PRUEBA </vt:lpstr>
      <vt:lpstr>7ª PRUEBA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2016-03-18T23:21:30Z</cp:lastPrinted>
  <dcterms:created xsi:type="dcterms:W3CDTF">2014-11-16T19:01:48Z</dcterms:created>
  <dcterms:modified xsi:type="dcterms:W3CDTF">2019-04-04T17:37:42Z</dcterms:modified>
</cp:coreProperties>
</file>