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FRAN\Aeromodelismo\FAM\2019\F3JB\"/>
    </mc:Choice>
  </mc:AlternateContent>
  <bookViews>
    <workbookView xWindow="0" yWindow="0" windowWidth="19200" windowHeight="9050"/>
  </bookViews>
  <sheets>
    <sheet name="Clasificación  liga" sheetId="1" r:id="rId1"/>
    <sheet name="1ª PRUEBA  " sheetId="12" r:id="rId2"/>
    <sheet name="2ª PRUEBA " sheetId="10" r:id="rId3"/>
    <sheet name="3ª PRUEBA " sheetId="11" r:id="rId4"/>
    <sheet name="4ª PRUEBA " sheetId="13" r:id="rId5"/>
    <sheet name="5ª PRUEBA" sheetId="14" r:id="rId6"/>
    <sheet name="6ª PRUEBA" sheetId="15" r:id="rId7"/>
    <sheet name="7ª PRUEBA" sheetId="16" r:id="rId8"/>
    <sheet name="8ª PRUEBA" sheetId="17" r:id="rId9"/>
    <sheet name="9ª PRUEBA" sheetId="18" r:id="rId10"/>
  </sheets>
  <definedNames>
    <definedName name="_xlnm._FilterDatabase" localSheetId="1" hidden="1">'1ª PRUEBA  '!#REF!</definedName>
    <definedName name="_xlnm._FilterDatabase" localSheetId="2" hidden="1">'2ª PRUEBA '!$A$11:$X$19</definedName>
    <definedName name="_xlnm._FilterDatabase" localSheetId="3" hidden="1">'3ª PRUEBA '!$A$11:$V$19</definedName>
    <definedName name="_xlnm._FilterDatabase" localSheetId="0" hidden="1">'Clasificación  liga'!$B$12:$AN$30</definedName>
  </definedNames>
  <calcPr calcId="162913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10" i="1"/>
  <c r="H16" i="1" l="1"/>
  <c r="H17" i="1"/>
  <c r="H18" i="1"/>
  <c r="H19" i="1"/>
  <c r="H20" i="1"/>
  <c r="H21" i="1"/>
  <c r="H22" i="1"/>
  <c r="H23" i="1"/>
  <c r="H24" i="1"/>
  <c r="H25" i="1"/>
  <c r="H10" i="1"/>
  <c r="T9" i="12"/>
  <c r="H11" i="1" s="1"/>
  <c r="T10" i="12"/>
  <c r="H12" i="1" s="1"/>
  <c r="T11" i="12"/>
  <c r="H13" i="1" s="1"/>
  <c r="T12" i="12"/>
  <c r="H14" i="1" s="1"/>
  <c r="T13" i="12"/>
  <c r="H15" i="1" s="1"/>
  <c r="T14" i="12"/>
  <c r="T15" i="12"/>
  <c r="T16" i="12"/>
  <c r="T17" i="12"/>
  <c r="T18" i="12"/>
  <c r="T19" i="12"/>
  <c r="T20" i="12"/>
  <c r="T21" i="12"/>
  <c r="T22" i="12"/>
  <c r="T23" i="12"/>
  <c r="T8" i="12"/>
  <c r="T15" i="18"/>
  <c r="R15" i="18"/>
  <c r="T14" i="18"/>
  <c r="R14" i="18"/>
  <c r="T13" i="18"/>
  <c r="R13" i="18"/>
  <c r="T12" i="18"/>
  <c r="R12" i="18"/>
  <c r="T11" i="18"/>
  <c r="R11" i="18"/>
  <c r="T10" i="18"/>
  <c r="R10" i="18"/>
  <c r="T9" i="18"/>
  <c r="R9" i="18"/>
  <c r="T8" i="18"/>
  <c r="R8" i="18"/>
  <c r="T15" i="17"/>
  <c r="R15" i="17"/>
  <c r="T14" i="17"/>
  <c r="R14" i="17"/>
  <c r="T13" i="17"/>
  <c r="R13" i="17"/>
  <c r="T12" i="17"/>
  <c r="R12" i="17"/>
  <c r="T11" i="17"/>
  <c r="R11" i="17"/>
  <c r="T10" i="17"/>
  <c r="R10" i="17"/>
  <c r="T9" i="17"/>
  <c r="R9" i="17"/>
  <c r="T8" i="17"/>
  <c r="R8" i="17"/>
  <c r="T15" i="16"/>
  <c r="R15" i="16"/>
  <c r="T14" i="16"/>
  <c r="R14" i="16"/>
  <c r="T13" i="16"/>
  <c r="R13" i="16"/>
  <c r="T12" i="16"/>
  <c r="R12" i="16"/>
  <c r="T11" i="16"/>
  <c r="R11" i="16"/>
  <c r="T10" i="16"/>
  <c r="R10" i="16"/>
  <c r="T9" i="16"/>
  <c r="R9" i="16"/>
  <c r="T8" i="16"/>
  <c r="R8" i="16"/>
  <c r="T15" i="15"/>
  <c r="R15" i="15"/>
  <c r="T14" i="15"/>
  <c r="R14" i="15"/>
  <c r="T13" i="15"/>
  <c r="R13" i="15"/>
  <c r="T12" i="15"/>
  <c r="R12" i="15"/>
  <c r="T11" i="15"/>
  <c r="R11" i="15"/>
  <c r="T10" i="15"/>
  <c r="R10" i="15"/>
  <c r="T9" i="15"/>
  <c r="R9" i="15"/>
  <c r="T8" i="15"/>
  <c r="R8" i="15"/>
  <c r="T15" i="14"/>
  <c r="R15" i="14"/>
  <c r="T14" i="14"/>
  <c r="R14" i="14"/>
  <c r="T13" i="14"/>
  <c r="R13" i="14"/>
  <c r="T12" i="14"/>
  <c r="R12" i="14"/>
  <c r="T11" i="14"/>
  <c r="R11" i="14"/>
  <c r="T10" i="14"/>
  <c r="R10" i="14"/>
  <c r="T9" i="14"/>
  <c r="R9" i="14"/>
  <c r="T8" i="14"/>
  <c r="R8" i="14"/>
  <c r="T15" i="13"/>
  <c r="R15" i="13"/>
  <c r="T14" i="13"/>
  <c r="R14" i="13"/>
  <c r="T13" i="13"/>
  <c r="R13" i="13"/>
  <c r="T12" i="13"/>
  <c r="R12" i="13"/>
  <c r="T11" i="13"/>
  <c r="R11" i="13"/>
  <c r="T10" i="13"/>
  <c r="R10" i="13"/>
  <c r="T9" i="13"/>
  <c r="R9" i="13"/>
  <c r="T8" i="13"/>
  <c r="R8" i="13"/>
  <c r="T15" i="11"/>
  <c r="R15" i="11"/>
  <c r="T14" i="11"/>
  <c r="R14" i="11"/>
  <c r="T13" i="11"/>
  <c r="R13" i="11"/>
  <c r="T12" i="11"/>
  <c r="R12" i="11"/>
  <c r="T11" i="11"/>
  <c r="R11" i="11"/>
  <c r="T10" i="11"/>
  <c r="R10" i="11"/>
  <c r="T9" i="11"/>
  <c r="R9" i="11"/>
  <c r="T8" i="11"/>
  <c r="R8" i="11"/>
  <c r="T15" i="10"/>
  <c r="R15" i="10"/>
  <c r="T14" i="10"/>
  <c r="R14" i="10"/>
  <c r="T13" i="10"/>
  <c r="R13" i="10"/>
  <c r="T12" i="10"/>
  <c r="R12" i="10"/>
  <c r="T11" i="10"/>
  <c r="R11" i="10"/>
  <c r="T10" i="10"/>
  <c r="R10" i="10"/>
  <c r="T9" i="10"/>
  <c r="R9" i="10"/>
  <c r="T8" i="10"/>
  <c r="R8" i="10"/>
  <c r="K19" i="1" l="1"/>
  <c r="K21" i="1"/>
  <c r="K20" i="1"/>
  <c r="K13" i="1"/>
  <c r="K12" i="1"/>
  <c r="K10" i="1"/>
  <c r="K11" i="1"/>
  <c r="K15" i="1"/>
  <c r="K16" i="1"/>
  <c r="K17" i="1"/>
  <c r="K18" i="1"/>
  <c r="K22" i="1"/>
  <c r="K23" i="1"/>
  <c r="K14" i="1"/>
  <c r="K24" i="1"/>
  <c r="AG24" i="1" l="1"/>
  <c r="AH24" i="1"/>
  <c r="I24" i="1"/>
  <c r="J24" i="1"/>
  <c r="L24" i="1"/>
  <c r="AI24" i="1" l="1"/>
  <c r="AG22" i="1"/>
  <c r="AH22" i="1"/>
  <c r="AG23" i="1"/>
  <c r="AH23" i="1"/>
  <c r="AG14" i="1"/>
  <c r="AH14" i="1"/>
  <c r="I14" i="1" l="1"/>
  <c r="J14" i="1"/>
  <c r="I23" i="1"/>
  <c r="J23" i="1"/>
  <c r="L23" i="1"/>
  <c r="AI23" i="1" l="1"/>
  <c r="AG18" i="1" l="1"/>
  <c r="AH18" i="1"/>
  <c r="L21" i="1"/>
  <c r="L20" i="1"/>
  <c r="L13" i="1"/>
  <c r="L12" i="1"/>
  <c r="L11" i="1"/>
  <c r="L15" i="1"/>
  <c r="L19" i="1"/>
  <c r="I21" i="1"/>
  <c r="I20" i="1"/>
  <c r="J20" i="1"/>
  <c r="I13" i="1"/>
  <c r="I12" i="1"/>
  <c r="I10" i="1"/>
  <c r="I11" i="1"/>
  <c r="I15" i="1"/>
  <c r="I16" i="1"/>
  <c r="I17" i="1"/>
  <c r="I18" i="1"/>
  <c r="I22" i="1"/>
  <c r="J22" i="1"/>
  <c r="J19" i="1"/>
  <c r="I19" i="1"/>
  <c r="L17" i="1"/>
  <c r="L22" i="1"/>
  <c r="L10" i="1"/>
  <c r="L18" i="1"/>
  <c r="L16" i="1"/>
  <c r="L14" i="1"/>
  <c r="J21" i="1"/>
  <c r="J16" i="1"/>
  <c r="J18" i="1"/>
  <c r="J17" i="1" l="1"/>
  <c r="J11" i="1"/>
  <c r="AI21" i="1"/>
  <c r="AI22" i="1"/>
  <c r="AI18" i="1"/>
  <c r="J12" i="1"/>
  <c r="J10" i="1"/>
  <c r="J13" i="1"/>
  <c r="J15" i="1"/>
  <c r="AI14" i="1"/>
  <c r="AH17" i="1" l="1"/>
  <c r="AG17" i="1"/>
  <c r="AH16" i="1"/>
  <c r="AG16" i="1"/>
  <c r="AI16" i="1" s="1"/>
  <c r="AH15" i="1"/>
  <c r="AG15" i="1"/>
  <c r="AI15" i="1" s="1"/>
  <c r="AH11" i="1"/>
  <c r="AG11" i="1"/>
  <c r="AI11" i="1" s="1"/>
  <c r="AH10" i="1"/>
  <c r="AG10" i="1"/>
  <c r="AI10" i="1" s="1"/>
  <c r="AH12" i="1"/>
  <c r="AG12" i="1"/>
  <c r="AI12" i="1" s="1"/>
  <c r="AH13" i="1"/>
  <c r="AG13" i="1"/>
  <c r="AI13" i="1" s="1"/>
  <c r="AH20" i="1"/>
  <c r="AG20" i="1"/>
  <c r="AI20" i="1" s="1"/>
  <c r="AI17" i="1" l="1"/>
  <c r="AH19" i="1"/>
  <c r="AI19" i="1" s="1"/>
  <c r="AG43" i="1" l="1"/>
  <c r="AG42" i="1"/>
  <c r="AG41" i="1"/>
  <c r="AG40" i="1"/>
  <c r="AG39" i="1"/>
  <c r="AG38" i="1"/>
  <c r="AG37" i="1"/>
  <c r="AG34" i="1"/>
  <c r="AG33" i="1"/>
  <c r="AG32" i="1"/>
  <c r="AG31" i="1"/>
  <c r="AH31" i="1" l="1"/>
  <c r="AI31" i="1" s="1"/>
  <c r="AH32" i="1"/>
  <c r="AI32" i="1" s="1"/>
  <c r="AH33" i="1"/>
  <c r="AI33" i="1" s="1"/>
  <c r="AH34" i="1"/>
  <c r="AI34" i="1" s="1"/>
  <c r="AH37" i="1"/>
  <c r="AI37" i="1" s="1"/>
  <c r="AH38" i="1"/>
  <c r="AI38" i="1" s="1"/>
  <c r="AH39" i="1"/>
  <c r="AI39" i="1" s="1"/>
  <c r="AH40" i="1"/>
  <c r="AI40" i="1" s="1"/>
  <c r="AH41" i="1"/>
  <c r="AI41" i="1" s="1"/>
  <c r="AH42" i="1"/>
  <c r="AI42" i="1" s="1"/>
  <c r="AH43" i="1"/>
  <c r="AI43" i="1" s="1"/>
</calcChain>
</file>

<file path=xl/sharedStrings.xml><?xml version="1.0" encoding="utf-8"?>
<sst xmlns="http://schemas.openxmlformats.org/spreadsheetml/2006/main" count="405" uniqueCount="109">
  <si>
    <t>Liga</t>
  </si>
  <si>
    <t>Prueba</t>
  </si>
  <si>
    <t>Puntos LIGA</t>
  </si>
  <si>
    <t>Puntuación Prueba</t>
  </si>
  <si>
    <t xml:space="preserve">TOTAL </t>
  </si>
  <si>
    <t>CLUB</t>
  </si>
  <si>
    <t>Nº LICENCIA</t>
  </si>
  <si>
    <t>NOMBRE PILOTO</t>
  </si>
  <si>
    <t>DORSAL LIGA</t>
  </si>
  <si>
    <t>N1000</t>
  </si>
  <si>
    <t>ABSOLUTA</t>
  </si>
  <si>
    <t>1ª P</t>
  </si>
  <si>
    <t>PUNTOS LIGA</t>
  </si>
  <si>
    <t>CLASIFICACIÓN</t>
  </si>
  <si>
    <t>PUNTUACIÓN 
FINAL</t>
  </si>
  <si>
    <t>VALE FAM</t>
  </si>
  <si>
    <t>Nº LICENCIA 
(DNI si esta en trámite)</t>
  </si>
  <si>
    <t>1ª MANGA</t>
  </si>
  <si>
    <t>2ª MANGA</t>
  </si>
  <si>
    <t>3ª MANGA</t>
  </si>
  <si>
    <t>4ªMANGA</t>
  </si>
  <si>
    <t>1ª PEOR PUNTUACION</t>
  </si>
  <si>
    <t>2ª PEOR PUNTUACION</t>
  </si>
  <si>
    <t xml:space="preserve">4ª Prueba 
   </t>
  </si>
  <si>
    <t xml:space="preserve">5ª Prueba
</t>
  </si>
  <si>
    <t xml:space="preserve">6ª Prueba
</t>
  </si>
  <si>
    <t xml:space="preserve">7ª Prueba
</t>
  </si>
  <si>
    <t>FAM2086</t>
  </si>
  <si>
    <t>CATEGORIA UNICA</t>
  </si>
  <si>
    <t>5ªMANGA</t>
  </si>
  <si>
    <t>Clasificacion final</t>
  </si>
  <si>
    <t>Asignacion Puntos liga</t>
  </si>
  <si>
    <t>JUAN KOERS</t>
  </si>
  <si>
    <t>MANUEL SUAREZ</t>
  </si>
  <si>
    <t>SANTIAGO SARASOLA</t>
  </si>
  <si>
    <t>HERNANDEZ RODERO, JAVIER</t>
  </si>
  <si>
    <t>MAYOR REDONDO, JAVIER</t>
  </si>
  <si>
    <t>MAYOR DÁVILA, LORENZO</t>
  </si>
  <si>
    <t>LIGA FAM F3Jb 2018</t>
  </si>
  <si>
    <t>RICARDO GARCIA SANTAMARIA</t>
  </si>
  <si>
    <t>Ángel Luis de Mesa Ruiz</t>
  </si>
  <si>
    <t>Mariano Jimenez Ramirez</t>
  </si>
  <si>
    <t>Roberto Rodriguez Navidades</t>
  </si>
  <si>
    <t>Juan Ramos Real</t>
  </si>
  <si>
    <t>Antonio Rodriguez Garrido</t>
  </si>
  <si>
    <t>Antonio Rodriguez Delgado</t>
  </si>
  <si>
    <t>Francisco Moreno Lara</t>
  </si>
  <si>
    <t>Sergio Martinez Lara</t>
  </si>
  <si>
    <t>PETIRROJO</t>
  </si>
  <si>
    <t>RAMOS REAL, JUAN</t>
  </si>
  <si>
    <t>GRUPO HALCóN DE VELEROS RC</t>
  </si>
  <si>
    <t>Vale FAM</t>
  </si>
  <si>
    <t>Clasif FINAL</t>
  </si>
  <si>
    <t xml:space="preserve">3ª Prueba 
Torrejon de la Calzada-&gt;Torrejón de la Calzada 24/marzo/2019
</t>
  </si>
  <si>
    <t xml:space="preserve">1ª Prueba Akiru-&gt;Villamanta
 20/enero/2019
</t>
  </si>
  <si>
    <t xml:space="preserve">2ª Prueba 
Los Buitres-&gt;GHV
 24/febrero/2019
       </t>
  </si>
  <si>
    <t xml:space="preserve">4ª Prueba
 Ala D3 -&gt;Villamanta 
07/abril/2019
</t>
  </si>
  <si>
    <t xml:space="preserve">5ª Prueba GHV -&gt;GHV 
28/abril/2019
</t>
  </si>
  <si>
    <t xml:space="preserve">6ª Prueba Petirrojo -&gt;Valdemorillo 
26/mayo/2019
</t>
  </si>
  <si>
    <t xml:space="preserve">7ª Prueba Guadarrama -&gt;Guadarrama 
09/junio/2019
</t>
  </si>
  <si>
    <t xml:space="preserve">8ª Prueba
 Los Gatos-&gt;Venturada 
22/septiem/2019
</t>
  </si>
  <si>
    <t>9ª Prueba Autonómico -&gt;GHV 
01/diciem/2019</t>
  </si>
  <si>
    <t>6ªMANGA</t>
  </si>
  <si>
    <t>LIGA FAM F5J FAI 2019 7ª Prueba Guadarrama -&gt;Guadarrama 09/junio/19</t>
  </si>
  <si>
    <t>LIGA FAM F5J FAI 2019 8ª Prueba Los Gatos-&gt;Venturada 22/septiembre/19</t>
  </si>
  <si>
    <t>LIGA FAM F5J FAI 2019 9ª Prueba Autonómico -&gt;GHV 01/diciembre/19</t>
  </si>
  <si>
    <t>0.00</t>
  </si>
  <si>
    <t>MAYOR DAVILA, VICTOR LORENZO</t>
  </si>
  <si>
    <t>REINA ACEDO, ANTONIO</t>
  </si>
  <si>
    <t>DAL SANTO GARCIA, RODOLFO</t>
  </si>
  <si>
    <t>ASOCIACION AEROMODELISTA GUADALAJARA</t>
  </si>
  <si>
    <t>2829.00</t>
  </si>
  <si>
    <t>2069.00</t>
  </si>
  <si>
    <t>1570.00</t>
  </si>
  <si>
    <t>524.00</t>
  </si>
  <si>
    <t>171.00</t>
  </si>
  <si>
    <t>39.00</t>
  </si>
  <si>
    <t>570.00</t>
  </si>
  <si>
    <t>687.00</t>
  </si>
  <si>
    <t>417.00</t>
  </si>
  <si>
    <t>336.00</t>
  </si>
  <si>
    <t>819.00</t>
  </si>
  <si>
    <t>324.00</t>
  </si>
  <si>
    <t>251.00</t>
  </si>
  <si>
    <t>349.00</t>
  </si>
  <si>
    <t>332.00</t>
  </si>
  <si>
    <t>813.00</t>
  </si>
  <si>
    <t>296.00</t>
  </si>
  <si>
    <t>448.00</t>
  </si>
  <si>
    <t>239.00</t>
  </si>
  <si>
    <t>323.00</t>
  </si>
  <si>
    <t>264.00</t>
  </si>
  <si>
    <t>166.00</t>
  </si>
  <si>
    <t>249.00</t>
  </si>
  <si>
    <t>109.00</t>
  </si>
  <si>
    <t>FAM1774</t>
  </si>
  <si>
    <t>FAM5399</t>
  </si>
  <si>
    <t>FAM2082</t>
  </si>
  <si>
    <t>LIGA FAM F5J FAI 2019 1ª PruebaPetirrojo&gt;Valdemorillo 17/Febrero/2019</t>
  </si>
  <si>
    <t>LIGA FAM F3Jb 2019 3ª Quintanar de La Orden-&gt;Quintanar de La Orden 02/junio/19</t>
  </si>
  <si>
    <t>LIGA FAM F3Jb  2019 2ª Asoc Aeromodelismo Guadalajara-&gt;Usanos 12/mayo/19</t>
  </si>
  <si>
    <t>LIGA FAM F3Jb  2019 4ª Ocaña-&gt;Ocaña 01/septiembre/19</t>
  </si>
  <si>
    <t>LIGA FAM F3Jb  2019 5ª Ala D3-&gt;Villamanta 29/septiembre/19</t>
  </si>
  <si>
    <t>LIGA FAM F3Jb  2019 6ª Grupo Halcón de Veleros-&gt;Torres de la Alameda 03/noviembre/19</t>
  </si>
  <si>
    <t>03063836y</t>
  </si>
  <si>
    <t>E-1059</t>
  </si>
  <si>
    <t>E-1060</t>
  </si>
  <si>
    <t>E-1061</t>
  </si>
  <si>
    <t>E-1062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</si>
</sst>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-mmm\-yy;@"/>
  </numFmts>
  <fonts count="3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6"/>
      <color indexed="8"/>
      <name val="Calibri"/>
      <family val="2"/>
    </font>
    <font>
      <i/>
      <sz val="16"/>
      <color indexed="8"/>
      <name val="Calibri"/>
      <family val="2"/>
    </font>
    <font>
      <sz val="12"/>
      <color rgb="FFFF0000"/>
      <name val="Arial"/>
      <family val="2"/>
    </font>
    <font>
      <sz val="12"/>
      <color theme="0" tint="-0.499984740745262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2"/>
      <color indexed="8"/>
      <name val="Calibri"/>
      <family val="2"/>
    </font>
    <font>
      <i/>
      <sz val="10"/>
      <color indexed="8"/>
      <name val="Calibri"/>
      <family val="2"/>
    </font>
    <font>
      <sz val="10"/>
      <color indexed="8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</borders>
  <cellStyleXfs count="47">
    <xf numFmtId="0" fontId="0" fillId="0" borderId="0"/>
    <xf numFmtId="0" fontId="2" fillId="0" borderId="0"/>
    <xf numFmtId="0" fontId="7" fillId="0" borderId="0"/>
    <xf numFmtId="0" fontId="2" fillId="0" borderId="0"/>
    <xf numFmtId="0" fontId="12" fillId="0" borderId="0"/>
    <xf numFmtId="0" fontId="13" fillId="0" borderId="0" applyNumberFormat="0" applyFill="0" applyBorder="0" applyAlignment="0" applyProtection="0"/>
    <xf numFmtId="0" fontId="14" fillId="0" borderId="25" applyNumberFormat="0" applyFill="0" applyAlignment="0" applyProtection="0"/>
    <xf numFmtId="0" fontId="15" fillId="0" borderId="26" applyNumberFormat="0" applyFill="0" applyAlignment="0" applyProtection="0"/>
    <xf numFmtId="0" fontId="16" fillId="0" borderId="27" applyNumberFormat="0" applyFill="0" applyAlignment="0" applyProtection="0"/>
    <xf numFmtId="0" fontId="16" fillId="0" borderId="0" applyNumberFormat="0" applyFill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9" fillId="18" borderId="0" applyNumberFormat="0" applyBorder="0" applyAlignment="0" applyProtection="0"/>
    <xf numFmtId="0" fontId="20" fillId="19" borderId="28" applyNumberFormat="0" applyAlignment="0" applyProtection="0"/>
    <xf numFmtId="0" fontId="21" fillId="20" borderId="29" applyNumberFormat="0" applyAlignment="0" applyProtection="0"/>
    <xf numFmtId="0" fontId="22" fillId="20" borderId="28" applyNumberFormat="0" applyAlignment="0" applyProtection="0"/>
    <xf numFmtId="0" fontId="23" fillId="0" borderId="30" applyNumberFormat="0" applyFill="0" applyAlignment="0" applyProtection="0"/>
    <xf numFmtId="0" fontId="24" fillId="21" borderId="3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3" applyNumberFormat="0" applyFill="0" applyAlignment="0" applyProtection="0"/>
    <xf numFmtId="0" fontId="2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28" fillId="46" borderId="0" applyNumberFormat="0" applyBorder="0" applyAlignment="0" applyProtection="0"/>
    <xf numFmtId="0" fontId="1" fillId="0" borderId="0"/>
    <xf numFmtId="0" fontId="1" fillId="22" borderId="32" applyNumberFormat="0" applyFont="0" applyAlignment="0" applyProtection="0"/>
  </cellStyleXfs>
  <cellXfs count="168">
    <xf numFmtId="0" fontId="0" fillId="0" borderId="0" xfId="0"/>
    <xf numFmtId="0" fontId="3" fillId="0" borderId="0" xfId="0" applyFont="1"/>
    <xf numFmtId="1" fontId="4" fillId="2" borderId="1" xfId="0" applyNumberFormat="1" applyFont="1" applyFill="1" applyBorder="1"/>
    <xf numFmtId="1" fontId="3" fillId="3" borderId="2" xfId="0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1" fontId="3" fillId="5" borderId="3" xfId="0" applyNumberFormat="1" applyFont="1" applyFill="1" applyBorder="1" applyAlignment="1">
      <alignment horizontal="center"/>
    </xf>
    <xf numFmtId="1" fontId="3" fillId="6" borderId="3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Fill="1" applyBorder="1" applyAlignment="1">
      <alignment horizontal="center"/>
    </xf>
    <xf numFmtId="0" fontId="3" fillId="0" borderId="2" xfId="0" applyFont="1" applyBorder="1"/>
    <xf numFmtId="0" fontId="4" fillId="0" borderId="5" xfId="0" applyFont="1" applyFill="1" applyBorder="1" applyAlignment="1">
      <alignment horizontal="center"/>
    </xf>
    <xf numFmtId="0" fontId="0" fillId="0" borderId="1" xfId="0" applyBorder="1" applyAlignment="1"/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7" fillId="0" borderId="0" xfId="2"/>
    <xf numFmtId="0" fontId="3" fillId="0" borderId="0" xfId="2" applyFont="1"/>
    <xf numFmtId="0" fontId="3" fillId="0" borderId="0" xfId="2" applyFont="1" applyBorder="1" applyAlignment="1"/>
    <xf numFmtId="0" fontId="3" fillId="9" borderId="3" xfId="0" applyFont="1" applyFill="1" applyBorder="1" applyAlignment="1">
      <alignment horizontal="center" vertical="center" wrapText="1"/>
    </xf>
    <xf numFmtId="0" fontId="10" fillId="7" borderId="3" xfId="0" applyFont="1" applyFill="1" applyBorder="1"/>
    <xf numFmtId="1" fontId="3" fillId="3" borderId="3" xfId="0" applyNumberFormat="1" applyFont="1" applyFill="1" applyBorder="1" applyAlignment="1">
      <alignment horizontal="center"/>
    </xf>
    <xf numFmtId="0" fontId="0" fillId="12" borderId="1" xfId="0" applyFill="1" applyBorder="1" applyAlignment="1"/>
    <xf numFmtId="0" fontId="0" fillId="12" borderId="3" xfId="0" applyFill="1" applyBorder="1" applyAlignment="1"/>
    <xf numFmtId="0" fontId="10" fillId="12" borderId="3" xfId="0" applyFont="1" applyFill="1" applyBorder="1" applyAlignment="1">
      <alignment horizontal="center"/>
    </xf>
    <xf numFmtId="1" fontId="3" fillId="15" borderId="3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3" fillId="0" borderId="12" xfId="0" applyFont="1" applyBorder="1"/>
    <xf numFmtId="0" fontId="3" fillId="0" borderId="7" xfId="0" applyFont="1" applyBorder="1"/>
    <xf numFmtId="1" fontId="3" fillId="4" borderId="7" xfId="0" applyNumberFormat="1" applyFont="1" applyFill="1" applyBorder="1" applyAlignment="1">
      <alignment horizontal="center"/>
    </xf>
    <xf numFmtId="1" fontId="3" fillId="5" borderId="7" xfId="0" applyNumberFormat="1" applyFont="1" applyFill="1" applyBorder="1" applyAlignment="1">
      <alignment horizontal="center"/>
    </xf>
    <xf numFmtId="1" fontId="3" fillId="6" borderId="7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1" fontId="4" fillId="2" borderId="13" xfId="0" applyNumberFormat="1" applyFont="1" applyFill="1" applyBorder="1"/>
    <xf numFmtId="0" fontId="0" fillId="0" borderId="3" xfId="0" applyBorder="1" applyAlignment="1"/>
    <xf numFmtId="0" fontId="11" fillId="0" borderId="3" xfId="0" applyFont="1" applyBorder="1"/>
    <xf numFmtId="0" fontId="8" fillId="0" borderId="5" xfId="2" applyFont="1" applyFill="1" applyBorder="1" applyAlignment="1" applyProtection="1">
      <alignment horizontal="center" vertical="center"/>
      <protection locked="0"/>
    </xf>
    <xf numFmtId="0" fontId="3" fillId="0" borderId="14" xfId="0" applyFont="1" applyBorder="1"/>
    <xf numFmtId="0" fontId="0" fillId="0" borderId="14" xfId="0" applyFont="1" applyBorder="1"/>
    <xf numFmtId="0" fontId="5" fillId="8" borderId="1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/>
    </xf>
    <xf numFmtId="0" fontId="3" fillId="0" borderId="0" xfId="3" applyFont="1" applyBorder="1" applyAlignment="1"/>
    <xf numFmtId="0" fontId="3" fillId="0" borderId="0" xfId="3" applyFont="1"/>
    <xf numFmtId="0" fontId="2" fillId="0" borderId="0" xfId="3"/>
    <xf numFmtId="0" fontId="3" fillId="9" borderId="3" xfId="3" applyFont="1" applyFill="1" applyBorder="1" applyAlignment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/>
      <protection locked="0"/>
    </xf>
    <xf numFmtId="0" fontId="9" fillId="7" borderId="3" xfId="3" applyFont="1" applyFill="1" applyBorder="1" applyAlignment="1" applyProtection="1">
      <alignment vertical="center"/>
      <protection locked="0"/>
    </xf>
    <xf numFmtId="0" fontId="8" fillId="0" borderId="3" xfId="3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>
      <alignment horizontal="center" vertical="center" wrapText="1"/>
    </xf>
    <xf numFmtId="0" fontId="0" fillId="12" borderId="0" xfId="0" applyFill="1" applyBorder="1" applyAlignment="1"/>
    <xf numFmtId="0" fontId="0" fillId="0" borderId="18" xfId="0" applyBorder="1"/>
    <xf numFmtId="1" fontId="3" fillId="6" borderId="12" xfId="0" applyNumberFormat="1" applyFont="1" applyFill="1" applyBorder="1" applyAlignment="1">
      <alignment horizontal="center"/>
    </xf>
    <xf numFmtId="1" fontId="3" fillId="6" borderId="2" xfId="0" applyNumberFormat="1" applyFont="1" applyFill="1" applyBorder="1" applyAlignment="1">
      <alignment horizontal="center"/>
    </xf>
    <xf numFmtId="0" fontId="3" fillId="0" borderId="18" xfId="0" applyFont="1" applyBorder="1"/>
    <xf numFmtId="0" fontId="8" fillId="0" borderId="11" xfId="2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/>
    </xf>
    <xf numFmtId="1" fontId="3" fillId="13" borderId="18" xfId="0" applyNumberFormat="1" applyFont="1" applyFill="1" applyBorder="1" applyAlignment="1">
      <alignment horizontal="center"/>
    </xf>
    <xf numFmtId="0" fontId="0" fillId="11" borderId="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 textRotation="90" wrapText="1"/>
    </xf>
    <xf numFmtId="0" fontId="0" fillId="2" borderId="0" xfId="0" applyFill="1" applyBorder="1" applyAlignment="1">
      <alignment horizontal="center" vertical="center" textRotation="90" wrapText="1"/>
    </xf>
    <xf numFmtId="0" fontId="0" fillId="2" borderId="20" xfId="0" applyFill="1" applyBorder="1" applyAlignment="1">
      <alignment horizontal="center" vertical="center" textRotation="90" wrapText="1"/>
    </xf>
    <xf numFmtId="0" fontId="5" fillId="8" borderId="6" xfId="0" applyFont="1" applyFill="1" applyBorder="1" applyAlignment="1">
      <alignment horizontal="center" vertical="center"/>
    </xf>
    <xf numFmtId="0" fontId="0" fillId="0" borderId="6" xfId="0" applyBorder="1" applyAlignment="1"/>
    <xf numFmtId="1" fontId="4" fillId="2" borderId="0" xfId="0" applyNumberFormat="1" applyFont="1" applyFill="1" applyBorder="1"/>
    <xf numFmtId="0" fontId="4" fillId="0" borderId="0" xfId="0" applyFont="1" applyBorder="1" applyAlignment="1">
      <alignment horizontal="center"/>
    </xf>
    <xf numFmtId="0" fontId="5" fillId="8" borderId="19" xfId="0" applyFont="1" applyFill="1" applyBorder="1" applyAlignment="1">
      <alignment horizontal="center" vertical="center"/>
    </xf>
    <xf numFmtId="1" fontId="4" fillId="2" borderId="18" xfId="0" applyNumberFormat="1" applyFont="1" applyFill="1" applyBorder="1"/>
    <xf numFmtId="0" fontId="0" fillId="13" borderId="3" xfId="0" applyFill="1" applyBorder="1" applyAlignment="1"/>
    <xf numFmtId="0" fontId="4" fillId="0" borderId="1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3" fillId="9" borderId="3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/>
    </xf>
    <xf numFmtId="20" fontId="10" fillId="12" borderId="3" xfId="0" applyNumberFormat="1" applyFont="1" applyFill="1" applyBorder="1" applyAlignment="1">
      <alignment horizontal="center"/>
    </xf>
    <xf numFmtId="20" fontId="0" fillId="12" borderId="3" xfId="0" applyNumberFormat="1" applyFill="1" applyBorder="1" applyAlignment="1"/>
    <xf numFmtId="0" fontId="3" fillId="1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9" fillId="7" borderId="3" xfId="3" applyFont="1" applyFill="1" applyBorder="1" applyAlignment="1" applyProtection="1">
      <alignment vertical="center"/>
      <protection locked="0"/>
    </xf>
    <xf numFmtId="0" fontId="29" fillId="7" borderId="3" xfId="3" applyFont="1" applyFill="1" applyBorder="1" applyAlignment="1" applyProtection="1">
      <alignment horizontal="center" vertical="center"/>
      <protection locked="0"/>
    </xf>
    <xf numFmtId="0" fontId="10" fillId="7" borderId="3" xfId="0" applyFont="1" applyFill="1" applyBorder="1" applyAlignment="1">
      <alignment horizontal="center"/>
    </xf>
    <xf numFmtId="0" fontId="0" fillId="0" borderId="0" xfId="0" applyFont="1"/>
    <xf numFmtId="0" fontId="30" fillId="7" borderId="3" xfId="3" applyFont="1" applyFill="1" applyBorder="1" applyAlignment="1" applyProtection="1">
      <alignment vertical="center"/>
      <protection locked="0"/>
    </xf>
    <xf numFmtId="0" fontId="31" fillId="0" borderId="3" xfId="3" applyFont="1" applyFill="1" applyBorder="1" applyAlignment="1" applyProtection="1">
      <alignment vertical="center"/>
      <protection locked="0"/>
    </xf>
    <xf numFmtId="164" fontId="0" fillId="0" borderId="0" xfId="0" applyNumberFormat="1" applyFill="1" applyBorder="1"/>
    <xf numFmtId="0" fontId="0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4" fontId="3" fillId="0" borderId="0" xfId="0" applyNumberFormat="1" applyFont="1"/>
    <xf numFmtId="0" fontId="3" fillId="9" borderId="2" xfId="0" applyFont="1" applyFill="1" applyBorder="1" applyAlignment="1">
      <alignment horizontal="center" vertical="top" wrapText="1"/>
    </xf>
    <xf numFmtId="0" fontId="3" fillId="9" borderId="14" xfId="0" applyFont="1" applyFill="1" applyBorder="1" applyAlignment="1">
      <alignment horizontal="center" vertical="top" wrapText="1"/>
    </xf>
    <xf numFmtId="0" fontId="3" fillId="13" borderId="3" xfId="0" applyFont="1" applyFill="1" applyBorder="1" applyAlignment="1">
      <alignment horizontal="center"/>
    </xf>
    <xf numFmtId="0" fontId="0" fillId="13" borderId="3" xfId="0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13" borderId="15" xfId="0" applyFont="1" applyFill="1" applyBorder="1" applyAlignment="1">
      <alignment horizontal="center"/>
    </xf>
    <xf numFmtId="0" fontId="3" fillId="13" borderId="22" xfId="0" applyFont="1" applyFill="1" applyBorder="1" applyAlignment="1">
      <alignment horizontal="center"/>
    </xf>
    <xf numFmtId="0" fontId="3" fillId="13" borderId="7" xfId="0" applyFont="1" applyFill="1" applyBorder="1" applyAlignment="1">
      <alignment horizontal="center"/>
    </xf>
    <xf numFmtId="0" fontId="6" fillId="11" borderId="10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0" fillId="11" borderId="9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3" fillId="10" borderId="16" xfId="0" applyFont="1" applyFill="1" applyBorder="1" applyAlignment="1">
      <alignment horizontal="center" vertical="center" textRotation="90" wrapText="1"/>
    </xf>
    <xf numFmtId="0" fontId="0" fillId="0" borderId="17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3" fillId="1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10" borderId="15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textRotation="90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textRotation="90"/>
    </xf>
    <xf numFmtId="0" fontId="0" fillId="0" borderId="17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5" fillId="8" borderId="5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4" xfId="0" applyBorder="1" applyAlignment="1"/>
    <xf numFmtId="0" fontId="5" fillId="8" borderId="16" xfId="0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/>
    </xf>
    <xf numFmtId="0" fontId="3" fillId="13" borderId="14" xfId="0" applyFont="1" applyFill="1" applyBorder="1" applyAlignment="1">
      <alignment horizontal="center"/>
    </xf>
    <xf numFmtId="0" fontId="5" fillId="8" borderId="23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24" xfId="0" applyFont="1" applyFill="1" applyBorder="1" applyAlignment="1">
      <alignment horizontal="center" vertical="center"/>
    </xf>
    <xf numFmtId="0" fontId="6" fillId="11" borderId="34" xfId="0" applyFont="1" applyFill="1" applyBorder="1" applyAlignment="1">
      <alignment horizontal="center" vertical="top" wrapText="1"/>
    </xf>
    <xf numFmtId="0" fontId="6" fillId="11" borderId="35" xfId="0" applyFont="1" applyFill="1" applyBorder="1" applyAlignment="1">
      <alignment horizontal="center" vertical="top" wrapText="1"/>
    </xf>
    <xf numFmtId="0" fontId="0" fillId="11" borderId="35" xfId="0" applyFill="1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11" borderId="37" xfId="0" applyFill="1" applyBorder="1" applyAlignment="1">
      <alignment horizontal="center" vertical="top"/>
    </xf>
    <xf numFmtId="0" fontId="0" fillId="11" borderId="20" xfId="0" applyFill="1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3" fillId="10" borderId="1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0" fillId="1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 textRotation="90" wrapText="1"/>
    </xf>
    <xf numFmtId="0" fontId="6" fillId="11" borderId="34" xfId="0" applyFont="1" applyFill="1" applyBorder="1" applyAlignment="1">
      <alignment horizontal="center" vertical="center" wrapText="1"/>
    </xf>
    <xf numFmtId="0" fontId="6" fillId="11" borderId="35" xfId="0" applyFont="1" applyFill="1" applyBorder="1" applyAlignment="1">
      <alignment horizontal="center" vertical="center" wrapText="1"/>
    </xf>
    <xf numFmtId="0" fontId="6" fillId="11" borderId="36" xfId="0" applyFont="1" applyFill="1" applyBorder="1" applyAlignment="1">
      <alignment horizontal="center" vertical="center" wrapText="1"/>
    </xf>
    <xf numFmtId="0" fontId="6" fillId="11" borderId="37" xfId="0" applyFont="1" applyFill="1" applyBorder="1" applyAlignment="1">
      <alignment horizontal="center" vertical="center" wrapText="1"/>
    </xf>
    <xf numFmtId="0" fontId="6" fillId="11" borderId="20" xfId="0" applyFont="1" applyFill="1" applyBorder="1" applyAlignment="1">
      <alignment horizontal="center" vertical="center" wrapText="1"/>
    </xf>
    <xf numFmtId="0" fontId="6" fillId="11" borderId="3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7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Excel Built-in Normal" xfId="4"/>
    <cellStyle name="Incorrecto" xfId="11" builtinId="27" customBuiltin="1"/>
    <cellStyle name="Neutral" xfId="12" builtinId="28" customBuiltin="1"/>
    <cellStyle name="Normal" xfId="0" builtinId="0"/>
    <cellStyle name="Normal 2" xfId="1"/>
    <cellStyle name="Normal 3" xfId="2"/>
    <cellStyle name="Normal 3 2" xfId="3"/>
    <cellStyle name="Normal 4" xfId="45"/>
    <cellStyle name="Notas 2" xfId="46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5"/>
  <sheetViews>
    <sheetView tabSelected="1" zoomScale="70" zoomScaleNormal="70" workbookViewId="0">
      <selection activeCell="D10" sqref="D10:D15"/>
    </sheetView>
  </sheetViews>
  <sheetFormatPr baseColWidth="10" defaultRowHeight="15.5" x14ac:dyDescent="0.35"/>
  <cols>
    <col min="1" max="1" width="11" style="1" customWidth="1"/>
    <col min="2" max="2" width="7.1796875" style="1" customWidth="1"/>
    <col min="3" max="3" width="36.453125" style="1" bestFit="1" customWidth="1"/>
    <col min="4" max="4" width="19.81640625" style="82" bestFit="1" customWidth="1"/>
    <col min="5" max="5" width="53.81640625" style="1" bestFit="1" customWidth="1"/>
    <col min="6" max="6" width="13.1796875" style="1" bestFit="1" customWidth="1"/>
    <col min="7" max="7" width="11.81640625" style="1" customWidth="1"/>
    <col min="8" max="8" width="9.54296875" style="1" bestFit="1" customWidth="1"/>
    <col min="9" max="9" width="9.453125" customWidth="1"/>
    <col min="10" max="10" width="8.54296875" customWidth="1"/>
    <col min="11" max="11" width="9.81640625" customWidth="1"/>
    <col min="12" max="12" width="9.54296875" customWidth="1"/>
    <col min="13" max="13" width="13.1796875" customWidth="1"/>
    <col min="14" max="14" width="10.453125" customWidth="1"/>
    <col min="15" max="15" width="13.1796875" customWidth="1"/>
    <col min="16" max="16" width="10.453125" customWidth="1"/>
    <col min="17" max="17" width="13.1796875" customWidth="1"/>
    <col min="18" max="18" width="10.453125" customWidth="1"/>
    <col min="19" max="19" width="13.1796875" customWidth="1"/>
    <col min="20" max="20" width="10.453125" customWidth="1"/>
    <col min="21" max="21" width="8.54296875" customWidth="1"/>
    <col min="22" max="22" width="8.453125" customWidth="1"/>
    <col min="23" max="23" width="6.7265625" customWidth="1"/>
    <col min="24" max="32" width="8.54296875" customWidth="1"/>
    <col min="33" max="33" width="9.1796875" customWidth="1"/>
    <col min="34" max="34" width="8" customWidth="1"/>
    <col min="36" max="36" width="0" hidden="1" customWidth="1"/>
    <col min="37" max="37" width="12" bestFit="1" customWidth="1"/>
    <col min="39" max="39" width="37.26953125" bestFit="1" customWidth="1"/>
  </cols>
  <sheetData>
    <row r="1" spans="1:55" ht="16" thickBot="1" x14ac:dyDescent="0.4">
      <c r="C1" s="16"/>
      <c r="D1" s="17"/>
      <c r="E1" s="17"/>
      <c r="F1" s="17"/>
      <c r="G1" s="16"/>
    </row>
    <row r="2" spans="1:55" ht="13" thickTop="1" x14ac:dyDescent="0.25">
      <c r="A2"/>
      <c r="B2" s="103" t="s">
        <v>38</v>
      </c>
      <c r="C2" s="104"/>
      <c r="D2" s="104"/>
      <c r="E2" s="104"/>
      <c r="F2" s="104"/>
      <c r="G2" s="104"/>
      <c r="H2" s="104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6"/>
      <c r="AJ2" s="59"/>
    </row>
    <row r="3" spans="1:55" ht="15.75" customHeight="1" x14ac:dyDescent="0.25">
      <c r="A3"/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9"/>
      <c r="AJ3" s="59"/>
    </row>
    <row r="4" spans="1:55" ht="82.5" customHeight="1" x14ac:dyDescent="0.25">
      <c r="A4" s="110" t="s">
        <v>52</v>
      </c>
      <c r="B4" s="110" t="s">
        <v>8</v>
      </c>
      <c r="C4" s="113" t="s">
        <v>7</v>
      </c>
      <c r="D4" s="113" t="s">
        <v>6</v>
      </c>
      <c r="E4" s="115" t="s">
        <v>5</v>
      </c>
      <c r="F4" s="100" t="s">
        <v>51</v>
      </c>
      <c r="G4" s="118" t="s">
        <v>54</v>
      </c>
      <c r="H4" s="118"/>
      <c r="I4" s="118" t="s">
        <v>55</v>
      </c>
      <c r="J4" s="118"/>
      <c r="K4" s="118" t="s">
        <v>53</v>
      </c>
      <c r="L4" s="118"/>
      <c r="M4" s="94" t="s">
        <v>23</v>
      </c>
      <c r="N4" s="95"/>
      <c r="O4" s="94" t="s">
        <v>24</v>
      </c>
      <c r="P4" s="95"/>
      <c r="Q4" s="94" t="s">
        <v>25</v>
      </c>
      <c r="R4" s="95"/>
      <c r="S4" s="94" t="s">
        <v>26</v>
      </c>
      <c r="T4" s="95"/>
      <c r="U4" s="94" t="s">
        <v>56</v>
      </c>
      <c r="V4" s="95"/>
      <c r="W4" s="94" t="s">
        <v>57</v>
      </c>
      <c r="X4" s="95"/>
      <c r="Y4" s="94" t="s">
        <v>58</v>
      </c>
      <c r="Z4" s="95"/>
      <c r="AA4" s="94" t="s">
        <v>59</v>
      </c>
      <c r="AB4" s="95"/>
      <c r="AC4" s="94" t="s">
        <v>60</v>
      </c>
      <c r="AD4" s="95"/>
      <c r="AE4" s="94" t="s">
        <v>61</v>
      </c>
      <c r="AF4" s="95"/>
      <c r="AG4" s="135" t="s">
        <v>21</v>
      </c>
      <c r="AH4" s="135" t="s">
        <v>22</v>
      </c>
      <c r="AI4" s="119" t="s">
        <v>4</v>
      </c>
      <c r="AJ4" s="60"/>
      <c r="AK4" s="122" t="s">
        <v>30</v>
      </c>
      <c r="AL4" s="129" t="s">
        <v>8</v>
      </c>
      <c r="AM4" s="113" t="s">
        <v>7</v>
      </c>
    </row>
    <row r="5" spans="1:55" ht="34.5" customHeight="1" x14ac:dyDescent="0.25">
      <c r="A5" s="111"/>
      <c r="B5" s="111"/>
      <c r="C5" s="114"/>
      <c r="D5" s="114"/>
      <c r="E5" s="116"/>
      <c r="F5" s="101"/>
      <c r="G5" s="134" t="s">
        <v>3</v>
      </c>
      <c r="H5" s="134" t="s">
        <v>2</v>
      </c>
      <c r="I5" s="134" t="s">
        <v>3</v>
      </c>
      <c r="J5" s="134" t="s">
        <v>2</v>
      </c>
      <c r="K5" s="134" t="s">
        <v>3</v>
      </c>
      <c r="L5" s="134" t="s">
        <v>2</v>
      </c>
      <c r="M5" s="120" t="s">
        <v>3</v>
      </c>
      <c r="N5" s="121" t="s">
        <v>2</v>
      </c>
      <c r="O5" s="120" t="s">
        <v>3</v>
      </c>
      <c r="P5" s="121" t="s">
        <v>2</v>
      </c>
      <c r="Q5" s="72" t="s">
        <v>3</v>
      </c>
      <c r="R5" s="72" t="s">
        <v>2</v>
      </c>
      <c r="S5" s="72" t="s">
        <v>3</v>
      </c>
      <c r="T5" s="72" t="s">
        <v>2</v>
      </c>
      <c r="U5" s="134" t="s">
        <v>3</v>
      </c>
      <c r="V5" s="134" t="s">
        <v>2</v>
      </c>
      <c r="W5" s="134" t="s">
        <v>3</v>
      </c>
      <c r="X5" s="134" t="s">
        <v>2</v>
      </c>
      <c r="Y5" s="72"/>
      <c r="Z5" s="72"/>
      <c r="AA5" s="72"/>
      <c r="AB5" s="72"/>
      <c r="AC5" s="72"/>
      <c r="AD5" s="72"/>
      <c r="AE5" s="72"/>
      <c r="AF5" s="72"/>
      <c r="AG5" s="135"/>
      <c r="AH5" s="135"/>
      <c r="AI5" s="119"/>
      <c r="AJ5" s="61"/>
      <c r="AK5" s="123"/>
      <c r="AL5" s="130"/>
      <c r="AM5" s="114"/>
    </row>
    <row r="6" spans="1:55" ht="30" customHeight="1" x14ac:dyDescent="0.25">
      <c r="A6" s="112"/>
      <c r="B6" s="112"/>
      <c r="C6" s="114"/>
      <c r="D6" s="114"/>
      <c r="E6" s="117"/>
      <c r="F6" s="102"/>
      <c r="G6" s="21" t="s">
        <v>1</v>
      </c>
      <c r="H6" s="21" t="s">
        <v>0</v>
      </c>
      <c r="I6" s="21" t="s">
        <v>1</v>
      </c>
      <c r="J6" s="21" t="s">
        <v>0</v>
      </c>
      <c r="K6" s="21" t="s">
        <v>1</v>
      </c>
      <c r="L6" s="21" t="s">
        <v>0</v>
      </c>
      <c r="M6" s="21" t="s">
        <v>1</v>
      </c>
      <c r="N6" s="21" t="s">
        <v>0</v>
      </c>
      <c r="O6" s="21" t="s">
        <v>1</v>
      </c>
      <c r="P6" s="21" t="s">
        <v>0</v>
      </c>
      <c r="Q6" s="21" t="s">
        <v>1</v>
      </c>
      <c r="R6" s="21" t="s">
        <v>0</v>
      </c>
      <c r="S6" s="21" t="s">
        <v>1</v>
      </c>
      <c r="T6" s="21" t="s">
        <v>0</v>
      </c>
      <c r="U6" s="50" t="s">
        <v>1</v>
      </c>
      <c r="V6" s="50" t="s">
        <v>0</v>
      </c>
      <c r="W6" s="50" t="s">
        <v>1</v>
      </c>
      <c r="X6" s="50" t="s">
        <v>0</v>
      </c>
      <c r="Y6" s="72"/>
      <c r="Z6" s="72"/>
      <c r="AA6" s="72"/>
      <c r="AB6" s="72"/>
      <c r="AC6" s="72"/>
      <c r="AD6" s="72"/>
      <c r="AE6" s="72"/>
      <c r="AF6" s="72"/>
      <c r="AG6" s="136"/>
      <c r="AH6" s="136"/>
      <c r="AI6" s="119"/>
      <c r="AJ6" s="62"/>
      <c r="AK6" s="124"/>
      <c r="AL6" s="130"/>
      <c r="AM6" s="114"/>
    </row>
    <row r="7" spans="1:55" x14ac:dyDescent="0.25">
      <c r="A7"/>
      <c r="B7" s="139" t="s">
        <v>11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1"/>
      <c r="AJ7" s="63"/>
      <c r="AK7" s="125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8"/>
    </row>
    <row r="8" spans="1:55" x14ac:dyDescent="0.35">
      <c r="A8" s="9"/>
      <c r="B8" s="9"/>
      <c r="C8" s="15"/>
      <c r="D8" s="14"/>
      <c r="E8" s="13"/>
      <c r="F8" s="13"/>
      <c r="G8" s="96"/>
      <c r="H8" s="97"/>
      <c r="I8" s="96"/>
      <c r="J8" s="97"/>
      <c r="K8" s="96"/>
      <c r="L8" s="97"/>
      <c r="M8" s="98"/>
      <c r="N8" s="99"/>
      <c r="O8" s="137"/>
      <c r="P8" s="138"/>
      <c r="Q8" s="98"/>
      <c r="R8" s="99"/>
      <c r="S8" s="14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12"/>
      <c r="AJ8" s="64"/>
      <c r="AK8" s="9"/>
      <c r="AL8" s="15"/>
      <c r="AM8" s="14"/>
      <c r="AN8" s="69"/>
      <c r="AO8" s="96"/>
      <c r="AP8" s="97"/>
      <c r="AQ8" s="96"/>
      <c r="AR8" s="97"/>
      <c r="AS8" s="98"/>
      <c r="AT8" s="131"/>
      <c r="AU8" s="96"/>
      <c r="AV8" s="97"/>
      <c r="AW8" s="98"/>
      <c r="AX8" s="131"/>
      <c r="AY8" s="14"/>
      <c r="AZ8" s="36"/>
      <c r="BA8" s="36"/>
      <c r="BB8" s="36"/>
      <c r="BC8" s="12"/>
    </row>
    <row r="9" spans="1:55" x14ac:dyDescent="0.25">
      <c r="A9"/>
      <c r="B9" s="132" t="s">
        <v>28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33"/>
      <c r="AJ9" s="67"/>
      <c r="AK9" s="125"/>
      <c r="AL9" s="126"/>
      <c r="AM9" s="127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8"/>
    </row>
    <row r="10" spans="1:55" ht="14.25" customHeight="1" x14ac:dyDescent="0.35">
      <c r="A10" s="70"/>
      <c r="B10" s="47">
        <v>1</v>
      </c>
      <c r="C10" s="7" t="s">
        <v>36</v>
      </c>
      <c r="D10" s="78">
        <v>3124359</v>
      </c>
      <c r="E10" s="7" t="s">
        <v>70</v>
      </c>
      <c r="F10" s="58"/>
      <c r="G10" s="58" t="str">
        <f>IF(ISNA(VLOOKUP(B10,'1ª PRUEBA  '!$A$8:$T$50,18,FALSE)),0,VLOOKUP(B10,'1ª PRUEBA  '!$A$8:$T$50,18,FALSE))</f>
        <v>2829.00</v>
      </c>
      <c r="H10" s="58">
        <f>IF(ISNA(VLOOKUP(B10,'1ª PRUEBA  '!$A$8:$T$50,20,FALSE)),0,VLOOKUP(B10,'1ª PRUEBA  '!$A$8:$T$50,20,FALSE))</f>
        <v>25</v>
      </c>
      <c r="I10" s="58">
        <f>IF(ISNA(VLOOKUP(B10,'2ª PRUEBA '!$A$8:$R$16,17,FALSE)),0,(VLOOKUP(B10,'2ª PRUEBA '!$A$8:$R$16,17,FALSE)))</f>
        <v>0</v>
      </c>
      <c r="J10" s="58">
        <f>IF(ISNA(VLOOKUP(B10,'2ª PRUEBA '!$A$8:$R$16,18,FALSE)),0,VLOOKUP(B10,'2ª PRUEBA '!$A$8:$R$16,18,FALSE))</f>
        <v>0</v>
      </c>
      <c r="K10" s="58">
        <f>IF(ISNA(VLOOKUP(B10,'3ª PRUEBA '!$A$8:$R$16,17,FALSE)),0,VLOOKUP(B10,'3ª PRUEBA '!$A$8:$R$16,17,FALSE))</f>
        <v>0</v>
      </c>
      <c r="L10" s="58">
        <f>IF(ISNA(VLOOKUP(B10,'3ª PRUEBA '!$A$8:$R$16,18,FALSE)),0,VLOOKUP(B10,'3ª PRUEBA '!$A$8:$R$16,18,FALSE))</f>
        <v>0</v>
      </c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23">
        <f t="shared" ref="AG10:AG18" si="0">M10</f>
        <v>0</v>
      </c>
      <c r="AH10" s="3">
        <f t="shared" ref="AH10:AH18" si="1">N10</f>
        <v>0</v>
      </c>
      <c r="AI10" s="68">
        <f t="shared" ref="AI10:AI24" si="2">H10+J10+L10+N10+P10+R10+T10+X10-AG10-AH10+V10</f>
        <v>25</v>
      </c>
      <c r="AJ10" s="68">
        <v>102</v>
      </c>
      <c r="AK10" s="66">
        <v>1</v>
      </c>
      <c r="AL10" s="57">
        <v>6</v>
      </c>
      <c r="AM10" s="55" t="s">
        <v>37</v>
      </c>
    </row>
    <row r="11" spans="1:55" ht="14.25" customHeight="1" x14ac:dyDescent="0.35">
      <c r="A11" s="70"/>
      <c r="B11" s="47">
        <v>2</v>
      </c>
      <c r="C11" s="7" t="s">
        <v>49</v>
      </c>
      <c r="D11" s="78" t="s">
        <v>95</v>
      </c>
      <c r="E11" s="7" t="s">
        <v>50</v>
      </c>
      <c r="F11" s="58"/>
      <c r="G11" s="58" t="str">
        <f>IF(ISNA(VLOOKUP(B11,'1ª PRUEBA  '!$A$8:$T$50,18,FALSE)),0,VLOOKUP(B11,'1ª PRUEBA  '!$A$8:$T$50,18,FALSE))</f>
        <v>2069.00</v>
      </c>
      <c r="H11" s="58">
        <f>IF(ISNA(VLOOKUP(B11,'1ª PRUEBA  '!$A$8:$T$50,20,FALSE)),0,VLOOKUP(B11,'1ª PRUEBA  '!$A$8:$T$50,20,FALSE))</f>
        <v>23</v>
      </c>
      <c r="I11" s="58">
        <f>IF(ISNA(VLOOKUP(B11,'2ª PRUEBA '!$A$8:$R$16,17,FALSE)),0,(VLOOKUP(B11,'2ª PRUEBA '!$A$8:$R$16,17,FALSE)))</f>
        <v>0</v>
      </c>
      <c r="J11" s="58">
        <f>IF(ISNA(VLOOKUP(B11,'2ª PRUEBA '!$A$8:$R$16,18,FALSE)),0,VLOOKUP(B11,'2ª PRUEBA '!$A$8:$R$16,18,FALSE))</f>
        <v>0</v>
      </c>
      <c r="K11" s="58">
        <f>IF(ISNA(VLOOKUP(B11,'3ª PRUEBA '!$A$8:$R$16,17,FALSE)),0,VLOOKUP(B11,'3ª PRUEBA '!$A$8:$R$16,17,FALSE))</f>
        <v>0</v>
      </c>
      <c r="L11" s="58">
        <f>IF(ISNA(VLOOKUP(B11,'3ª PRUEBA '!$A$8:$R$16,18,FALSE)),0,VLOOKUP(B11,'3ª PRUEBA '!$A$8:$R$16,18,FALSE))</f>
        <v>0</v>
      </c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23">
        <f t="shared" si="0"/>
        <v>0</v>
      </c>
      <c r="AH11" s="3">
        <f t="shared" si="1"/>
        <v>0</v>
      </c>
      <c r="AI11" s="68">
        <f t="shared" si="2"/>
        <v>23</v>
      </c>
      <c r="AJ11" s="68">
        <v>98</v>
      </c>
      <c r="AK11" s="66">
        <v>2</v>
      </c>
      <c r="AL11" s="57">
        <v>7</v>
      </c>
      <c r="AM11" s="55" t="s">
        <v>36</v>
      </c>
    </row>
    <row r="12" spans="1:55" ht="14.25" customHeight="1" x14ac:dyDescent="0.35">
      <c r="A12" s="70"/>
      <c r="B12" s="47">
        <v>3</v>
      </c>
      <c r="C12" s="7" t="s">
        <v>67</v>
      </c>
      <c r="D12" s="78" t="s">
        <v>104</v>
      </c>
      <c r="E12" s="7" t="s">
        <v>70</v>
      </c>
      <c r="F12" s="58"/>
      <c r="G12" s="58" t="str">
        <f>IF(ISNA(VLOOKUP(B12,'1ª PRUEBA  '!$A$8:$T$50,18,FALSE)),0,VLOOKUP(B12,'1ª PRUEBA  '!$A$8:$T$50,18,FALSE))</f>
        <v>1570.00</v>
      </c>
      <c r="H12" s="58">
        <f>IF(ISNA(VLOOKUP(B12,'1ª PRUEBA  '!$A$8:$T$50,20,FALSE)),0,VLOOKUP(B12,'1ª PRUEBA  '!$A$8:$T$50,20,FALSE))</f>
        <v>20</v>
      </c>
      <c r="I12" s="58">
        <f>IF(ISNA(VLOOKUP(B12,'2ª PRUEBA '!$A$8:$R$16,17,FALSE)),0,(VLOOKUP(B12,'2ª PRUEBA '!$A$8:$R$16,17,FALSE)))</f>
        <v>0</v>
      </c>
      <c r="J12" s="58">
        <f>IF(ISNA(VLOOKUP(B12,'2ª PRUEBA '!$A$8:$R$16,18,FALSE)),0,VLOOKUP(B12,'2ª PRUEBA '!$A$8:$R$16,18,FALSE))</f>
        <v>0</v>
      </c>
      <c r="K12" s="58">
        <f>IF(ISNA(VLOOKUP(B12,'3ª PRUEBA '!$A$8:$R$16,17,FALSE)),0,VLOOKUP(B12,'3ª PRUEBA '!$A$8:$R$16,17,FALSE))</f>
        <v>0</v>
      </c>
      <c r="L12" s="58">
        <f>IF(ISNA(VLOOKUP(B12,'3ª PRUEBA '!$A$8:$R$16,18,FALSE)),0,VLOOKUP(B12,'3ª PRUEBA '!$A$8:$R$16,18,FALSE))</f>
        <v>0</v>
      </c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23">
        <f t="shared" si="0"/>
        <v>0</v>
      </c>
      <c r="AH12" s="3">
        <f t="shared" si="1"/>
        <v>0</v>
      </c>
      <c r="AI12" s="68">
        <f t="shared" si="2"/>
        <v>20</v>
      </c>
      <c r="AJ12" s="68">
        <v>82</v>
      </c>
      <c r="AK12" s="66">
        <v>3</v>
      </c>
      <c r="AL12" s="57">
        <v>5</v>
      </c>
      <c r="AM12" s="55" t="s">
        <v>35</v>
      </c>
    </row>
    <row r="13" spans="1:55" ht="14.25" customHeight="1" x14ac:dyDescent="0.35">
      <c r="A13" s="57"/>
      <c r="B13" s="47">
        <v>4</v>
      </c>
      <c r="C13" s="7" t="s">
        <v>35</v>
      </c>
      <c r="D13" s="78" t="s">
        <v>27</v>
      </c>
      <c r="E13" s="7" t="s">
        <v>48</v>
      </c>
      <c r="F13" s="58"/>
      <c r="G13" s="58" t="str">
        <f>IF(ISNA(VLOOKUP(B13,'1ª PRUEBA  '!$A$8:$T$50,18,FALSE)),0,VLOOKUP(B13,'1ª PRUEBA  '!$A$8:$T$50,18,FALSE))</f>
        <v>524.00</v>
      </c>
      <c r="H13" s="58">
        <f>IF(ISNA(VLOOKUP(B13,'1ª PRUEBA  '!$A$8:$T$50,20,FALSE)),0,VLOOKUP(B13,'1ª PRUEBA  '!$A$8:$T$50,20,FALSE))</f>
        <v>19</v>
      </c>
      <c r="I13" s="58">
        <f>IF(ISNA(VLOOKUP(B13,'2ª PRUEBA '!$A$8:$R$16,17,FALSE)),0,(VLOOKUP(B13,'2ª PRUEBA '!$A$8:$R$16,17,FALSE)))</f>
        <v>0</v>
      </c>
      <c r="J13" s="58">
        <f>IF(ISNA(VLOOKUP(B13,'2ª PRUEBA '!$A$8:$R$16,18,FALSE)),0,VLOOKUP(B13,'2ª PRUEBA '!$A$8:$R$16,18,FALSE))</f>
        <v>0</v>
      </c>
      <c r="K13" s="58">
        <f>IF(ISNA(VLOOKUP(B13,'3ª PRUEBA '!$A$8:$R$16,17,FALSE)),0,VLOOKUP(B13,'3ª PRUEBA '!$A$8:$R$16,17,FALSE))</f>
        <v>0</v>
      </c>
      <c r="L13" s="58">
        <f>IF(ISNA(VLOOKUP(B13,'3ª PRUEBA '!$A$8:$R$16,18,FALSE)),0,VLOOKUP(B13,'3ª PRUEBA '!$A$8:$R$16,18,FALSE))</f>
        <v>0</v>
      </c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23">
        <f t="shared" si="0"/>
        <v>0</v>
      </c>
      <c r="AH13" s="3">
        <f t="shared" si="1"/>
        <v>0</v>
      </c>
      <c r="AI13" s="68">
        <f t="shared" si="2"/>
        <v>19</v>
      </c>
      <c r="AJ13" s="68">
        <v>64</v>
      </c>
      <c r="AK13" s="66">
        <v>4</v>
      </c>
      <c r="AL13" s="57">
        <v>4</v>
      </c>
      <c r="AM13" s="55" t="s">
        <v>34</v>
      </c>
    </row>
    <row r="14" spans="1:55" ht="14.25" customHeight="1" x14ac:dyDescent="0.35">
      <c r="A14" s="57"/>
      <c r="B14" s="47">
        <v>5</v>
      </c>
      <c r="C14" s="7" t="s">
        <v>68</v>
      </c>
      <c r="D14" s="78" t="s">
        <v>97</v>
      </c>
      <c r="E14" s="7" t="s">
        <v>48</v>
      </c>
      <c r="F14" s="58"/>
      <c r="G14" s="58" t="str">
        <f>IF(ISNA(VLOOKUP(B14,'1ª PRUEBA  '!$A$8:$T$50,18,FALSE)),0,VLOOKUP(B14,'1ª PRUEBA  '!$A$8:$T$50,18,FALSE))</f>
        <v>171.00</v>
      </c>
      <c r="H14" s="58">
        <f>IF(ISNA(VLOOKUP(B14,'1ª PRUEBA  '!$A$8:$T$50,20,FALSE)),0,VLOOKUP(B14,'1ª PRUEBA  '!$A$8:$T$50,20,FALSE))</f>
        <v>18</v>
      </c>
      <c r="I14" s="58">
        <f>IF(ISNA(VLOOKUP(B14,'2ª PRUEBA '!$A$8:$R$16,17,FALSE)),0,(VLOOKUP(B14,'2ª PRUEBA '!$A$8:$R$16,17,FALSE)))</f>
        <v>0</v>
      </c>
      <c r="J14" s="58">
        <f>IF(ISNA(VLOOKUP(B14,'2ª PRUEBA '!$A$8:$R$16,18,FALSE)),0,VLOOKUP(B14,'2ª PRUEBA '!$A$8:$R$16,18,FALSE))</f>
        <v>0</v>
      </c>
      <c r="K14" s="58">
        <f>IF(ISNA(VLOOKUP(B14,'3ª PRUEBA '!$A$8:$R$16,17,FALSE)),0,VLOOKUP(B14,'3ª PRUEBA '!$A$8:$R$16,17,FALSE))</f>
        <v>0</v>
      </c>
      <c r="L14" s="58">
        <f>IF(ISNA(VLOOKUP(B14,'3ª PRUEBA '!$A$8:$R$16,18,FALSE)),0,VLOOKUP(B14,'3ª PRUEBA '!$A$8:$R$16,18,FALSE))</f>
        <v>0</v>
      </c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23">
        <f t="shared" si="0"/>
        <v>0</v>
      </c>
      <c r="AH14" s="3">
        <f t="shared" si="1"/>
        <v>0</v>
      </c>
      <c r="AI14" s="68">
        <f t="shared" si="2"/>
        <v>18</v>
      </c>
      <c r="AJ14" s="68">
        <v>55</v>
      </c>
      <c r="AK14" s="66">
        <v>5</v>
      </c>
      <c r="AL14" s="57">
        <v>14</v>
      </c>
      <c r="AM14" s="55" t="s">
        <v>43</v>
      </c>
    </row>
    <row r="15" spans="1:55" ht="14.25" customHeight="1" x14ac:dyDescent="0.35">
      <c r="A15" s="57"/>
      <c r="B15" s="47">
        <v>6</v>
      </c>
      <c r="C15" s="7" t="s">
        <v>69</v>
      </c>
      <c r="D15" s="78" t="s">
        <v>96</v>
      </c>
      <c r="E15" s="7" t="s">
        <v>48</v>
      </c>
      <c r="F15" s="58"/>
      <c r="G15" s="58" t="str">
        <f>IF(ISNA(VLOOKUP(B15,'1ª PRUEBA  '!$A$8:$T$50,18,FALSE)),0,VLOOKUP(B15,'1ª PRUEBA  '!$A$8:$T$50,18,FALSE))</f>
        <v>39.00</v>
      </c>
      <c r="H15" s="58">
        <f>IF(ISNA(VLOOKUP(B15,'1ª PRUEBA  '!$A$8:$T$50,20,FALSE)),0,VLOOKUP(B15,'1ª PRUEBA  '!$A$8:$T$50,20,FALSE))</f>
        <v>17</v>
      </c>
      <c r="I15" s="58">
        <f>IF(ISNA(VLOOKUP(B15,'2ª PRUEBA '!$A$8:$R$16,17,FALSE)),0,(VLOOKUP(B15,'2ª PRUEBA '!$A$8:$R$16,17,FALSE)))</f>
        <v>0</v>
      </c>
      <c r="J15" s="58">
        <f>IF(ISNA(VLOOKUP(B15,'2ª PRUEBA '!$A$8:$R$16,18,FALSE)),0,VLOOKUP(B15,'2ª PRUEBA '!$A$8:$R$16,18,FALSE))</f>
        <v>0</v>
      </c>
      <c r="K15" s="58">
        <f>IF(ISNA(VLOOKUP(B15,'3ª PRUEBA '!$A$8:$R$16,17,FALSE)),0,VLOOKUP(B15,'3ª PRUEBA '!$A$8:$R$16,17,FALSE))</f>
        <v>0</v>
      </c>
      <c r="L15" s="58">
        <f>IF(ISNA(VLOOKUP(B15,'3ª PRUEBA '!$A$8:$R$16,18,FALSE)),0,VLOOKUP(B15,'3ª PRUEBA '!$A$8:$R$16,18,FALSE))</f>
        <v>0</v>
      </c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23">
        <f t="shared" si="0"/>
        <v>0</v>
      </c>
      <c r="AH15" s="3">
        <f t="shared" si="1"/>
        <v>0</v>
      </c>
      <c r="AI15" s="68">
        <f t="shared" si="2"/>
        <v>17</v>
      </c>
      <c r="AJ15" s="68">
        <v>52</v>
      </c>
      <c r="AK15" s="66">
        <v>6</v>
      </c>
      <c r="AL15" s="57">
        <v>8</v>
      </c>
      <c r="AM15" s="55" t="s">
        <v>40</v>
      </c>
    </row>
    <row r="16" spans="1:55" ht="14.25" customHeight="1" x14ac:dyDescent="0.35">
      <c r="A16" s="57"/>
      <c r="B16" s="47">
        <v>7</v>
      </c>
      <c r="C16" s="7"/>
      <c r="D16" s="78"/>
      <c r="E16" s="7"/>
      <c r="F16" s="58"/>
      <c r="G16" s="58">
        <f>IF(ISNA(VLOOKUP(B16,'1ª PRUEBA  '!$A$8:$T$50,18,FALSE)),0,VLOOKUP(B16,'1ª PRUEBA  '!$A$8:$T$50,18,FALSE))</f>
        <v>0</v>
      </c>
      <c r="H16" s="58">
        <f>IF(ISNA(VLOOKUP(B16,'1ª PRUEBA  '!$A$8:$T$50,20,FALSE)),0,VLOOKUP(B16,'1ª PRUEBA  '!$A$8:$T$50,20,FALSE))</f>
        <v>0</v>
      </c>
      <c r="I16" s="58">
        <f>IF(ISNA(VLOOKUP(B16,'2ª PRUEBA '!$A$8:$R$16,17,FALSE)),0,(VLOOKUP(B16,'2ª PRUEBA '!$A$8:$R$16,17,FALSE)))</f>
        <v>0</v>
      </c>
      <c r="J16" s="58">
        <f>IF(ISNA(VLOOKUP(B16,'2ª PRUEBA '!$A$8:$R$16,18,FALSE)),0,VLOOKUP(B16,'2ª PRUEBA '!$A$8:$R$16,18,FALSE))</f>
        <v>0</v>
      </c>
      <c r="K16" s="58">
        <f>IF(ISNA(VLOOKUP(B16,'3ª PRUEBA '!$A$8:$R$16,17,FALSE)),0,VLOOKUP(B16,'3ª PRUEBA '!$A$8:$R$16,17,FALSE))</f>
        <v>0</v>
      </c>
      <c r="L16" s="58">
        <f>IF(ISNA(VLOOKUP(B16,'3ª PRUEBA '!$A$8:$R$16,18,FALSE)),0,VLOOKUP(B16,'3ª PRUEBA '!$A$8:$R$16,18,FALSE))</f>
        <v>0</v>
      </c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23">
        <f t="shared" si="0"/>
        <v>0</v>
      </c>
      <c r="AH16" s="3">
        <f t="shared" si="1"/>
        <v>0</v>
      </c>
      <c r="AI16" s="68">
        <f t="shared" si="2"/>
        <v>0</v>
      </c>
      <c r="AJ16" s="68">
        <v>47</v>
      </c>
      <c r="AK16" s="66">
        <v>7</v>
      </c>
      <c r="AL16" s="57">
        <v>9</v>
      </c>
      <c r="AM16" s="55" t="s">
        <v>41</v>
      </c>
    </row>
    <row r="17" spans="1:39" ht="15.65" customHeight="1" x14ac:dyDescent="0.35">
      <c r="A17" s="57"/>
      <c r="B17" s="47">
        <v>8</v>
      </c>
      <c r="C17" s="7"/>
      <c r="D17" s="78"/>
      <c r="E17" s="7"/>
      <c r="F17" s="58"/>
      <c r="G17" s="58">
        <f>IF(ISNA(VLOOKUP(B17,'1ª PRUEBA  '!$A$8:$T$50,18,FALSE)),0,VLOOKUP(B17,'1ª PRUEBA  '!$A$8:$T$50,18,FALSE))</f>
        <v>0</v>
      </c>
      <c r="H17" s="58">
        <f>IF(ISNA(VLOOKUP(B17,'1ª PRUEBA  '!$A$8:$T$50,20,FALSE)),0,VLOOKUP(B17,'1ª PRUEBA  '!$A$8:$T$50,20,FALSE))</f>
        <v>0</v>
      </c>
      <c r="I17" s="58">
        <f>IF(ISNA(VLOOKUP(B17,'2ª PRUEBA '!$A$8:$R$16,17,FALSE)),0,(VLOOKUP(B17,'2ª PRUEBA '!$A$8:$R$16,17,FALSE)))</f>
        <v>0</v>
      </c>
      <c r="J17" s="58">
        <f>IF(ISNA(VLOOKUP(B17,'2ª PRUEBA '!$A$8:$R$16,18,FALSE)),0,VLOOKUP(B17,'2ª PRUEBA '!$A$8:$R$16,18,FALSE))</f>
        <v>0</v>
      </c>
      <c r="K17" s="58">
        <f>IF(ISNA(VLOOKUP(B17,'3ª PRUEBA '!$A$8:$R$16,17,FALSE)),0,VLOOKUP(B17,'3ª PRUEBA '!$A$8:$R$16,17,FALSE))</f>
        <v>0</v>
      </c>
      <c r="L17" s="58">
        <f>IF(ISNA(VLOOKUP(B17,'3ª PRUEBA '!$A$8:$R$16,18,FALSE)),0,VLOOKUP(B17,'3ª PRUEBA '!$A$8:$R$16,18,FALSE))</f>
        <v>0</v>
      </c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23">
        <f t="shared" si="0"/>
        <v>0</v>
      </c>
      <c r="AH17" s="3">
        <f t="shared" si="1"/>
        <v>0</v>
      </c>
      <c r="AI17" s="68">
        <f t="shared" si="2"/>
        <v>0</v>
      </c>
      <c r="AJ17" s="68">
        <v>43</v>
      </c>
      <c r="AK17" s="66">
        <v>8</v>
      </c>
      <c r="AL17" s="57">
        <v>10</v>
      </c>
      <c r="AM17" s="55" t="s">
        <v>42</v>
      </c>
    </row>
    <row r="18" spans="1:39" ht="14.25" customHeight="1" x14ac:dyDescent="0.35">
      <c r="A18" s="57"/>
      <c r="B18" s="47">
        <v>9</v>
      </c>
      <c r="C18" s="7"/>
      <c r="D18" s="78"/>
      <c r="E18" s="7"/>
      <c r="F18" s="58"/>
      <c r="G18" s="58">
        <f>IF(ISNA(VLOOKUP(B18,'1ª PRUEBA  '!$A$8:$T$50,18,FALSE)),0,VLOOKUP(B18,'1ª PRUEBA  '!$A$8:$T$50,18,FALSE))</f>
        <v>0</v>
      </c>
      <c r="H18" s="58">
        <f>IF(ISNA(VLOOKUP(B18,'1ª PRUEBA  '!$A$8:$T$50,20,FALSE)),0,VLOOKUP(B18,'1ª PRUEBA  '!$A$8:$T$50,20,FALSE))</f>
        <v>0</v>
      </c>
      <c r="I18" s="58">
        <f>IF(ISNA(VLOOKUP(B18,'2ª PRUEBA '!$A$8:$R$16,17,FALSE)),0,(VLOOKUP(B18,'2ª PRUEBA '!$A$8:$R$16,17,FALSE)))</f>
        <v>0</v>
      </c>
      <c r="J18" s="58">
        <f>IF(ISNA(VLOOKUP(B18,'2ª PRUEBA '!$A$8:$R$16,18,FALSE)),0,VLOOKUP(B18,'2ª PRUEBA '!$A$8:$R$16,18,FALSE))</f>
        <v>0</v>
      </c>
      <c r="K18" s="58">
        <f>IF(ISNA(VLOOKUP(B18,'3ª PRUEBA '!$A$8:$R$16,17,FALSE)),0,VLOOKUP(B18,'3ª PRUEBA '!$A$8:$R$16,17,FALSE))</f>
        <v>0</v>
      </c>
      <c r="L18" s="58">
        <f>IF(ISNA(VLOOKUP(B18,'3ª PRUEBA '!$A$8:$R$16,18,FALSE)),0,VLOOKUP(B18,'3ª PRUEBA '!$A$8:$R$16,18,FALSE))</f>
        <v>0</v>
      </c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23">
        <f t="shared" si="0"/>
        <v>0</v>
      </c>
      <c r="AH18" s="3">
        <f t="shared" si="1"/>
        <v>0</v>
      </c>
      <c r="AI18" s="68">
        <f t="shared" si="2"/>
        <v>0</v>
      </c>
      <c r="AJ18" s="68">
        <v>30</v>
      </c>
      <c r="AK18" s="66">
        <v>9</v>
      </c>
      <c r="AL18" s="57">
        <v>11</v>
      </c>
      <c r="AM18" s="55" t="s">
        <v>44</v>
      </c>
    </row>
    <row r="19" spans="1:39" ht="14.25" customHeight="1" x14ac:dyDescent="0.35">
      <c r="A19" s="57"/>
      <c r="B19" s="47">
        <v>10</v>
      </c>
      <c r="C19" s="7"/>
      <c r="D19" s="78"/>
      <c r="E19" s="7"/>
      <c r="F19" s="58"/>
      <c r="G19" s="58">
        <f>IF(ISNA(VLOOKUP(B19,'1ª PRUEBA  '!$A$8:$T$50,18,FALSE)),0,VLOOKUP(B19,'1ª PRUEBA  '!$A$8:$T$50,18,FALSE))</f>
        <v>0</v>
      </c>
      <c r="H19" s="58">
        <f>IF(ISNA(VLOOKUP(B19,'1ª PRUEBA  '!$A$8:$T$50,20,FALSE)),0,VLOOKUP(B19,'1ª PRUEBA  '!$A$8:$T$50,20,FALSE))</f>
        <v>0</v>
      </c>
      <c r="I19" s="58">
        <f>IF(ISNA(VLOOKUP(B19,'2ª PRUEBA '!$A$8:$R$16,17,FALSE)),0,(VLOOKUP(B19,'2ª PRUEBA '!$A$8:$R$16,17,FALSE)))</f>
        <v>0</v>
      </c>
      <c r="J19" s="58">
        <f>IF(ISNA(VLOOKUP(B19,'2ª PRUEBA '!$A$8:$R$16,18,FALSE)),0,VLOOKUP(B19,'2ª PRUEBA '!$A$8:$R$16,18,FALSE))</f>
        <v>0</v>
      </c>
      <c r="K19" s="58">
        <f>IF(ISNA(VLOOKUP(B19,'3ª PRUEBA '!$A$8:$R$16,17,FALSE)),0,VLOOKUP(B19,'3ª PRUEBA '!$A$8:$R$16,17,FALSE))</f>
        <v>0</v>
      </c>
      <c r="L19" s="58">
        <f>IF(ISNA(VLOOKUP(B19,'3ª PRUEBA '!$A$8:$R$16,18,FALSE)),0,VLOOKUP(B19,'3ª PRUEBA '!$A$8:$R$16,18,FALSE))</f>
        <v>0</v>
      </c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23">
        <v>0</v>
      </c>
      <c r="AH19" s="3">
        <f>N19</f>
        <v>0</v>
      </c>
      <c r="AI19" s="68">
        <f t="shared" si="2"/>
        <v>0</v>
      </c>
      <c r="AJ19" s="68">
        <v>28</v>
      </c>
      <c r="AK19" s="66">
        <v>10</v>
      </c>
      <c r="AL19" s="57">
        <v>1</v>
      </c>
      <c r="AM19" s="55" t="s">
        <v>32</v>
      </c>
    </row>
    <row r="20" spans="1:39" ht="14.25" customHeight="1" x14ac:dyDescent="0.35">
      <c r="A20" s="57"/>
      <c r="B20" s="47">
        <v>11</v>
      </c>
      <c r="C20" s="7"/>
      <c r="D20" s="78"/>
      <c r="E20" s="7"/>
      <c r="F20" s="58"/>
      <c r="G20" s="58">
        <f>IF(ISNA(VLOOKUP(B20,'1ª PRUEBA  '!$A$8:$T$50,18,FALSE)),0,VLOOKUP(B20,'1ª PRUEBA  '!$A$8:$T$50,18,FALSE))</f>
        <v>0</v>
      </c>
      <c r="H20" s="58">
        <f>IF(ISNA(VLOOKUP(B20,'1ª PRUEBA  '!$A$8:$T$50,20,FALSE)),0,VLOOKUP(B20,'1ª PRUEBA  '!$A$8:$T$50,20,FALSE))</f>
        <v>0</v>
      </c>
      <c r="I20" s="58">
        <f>IF(ISNA(VLOOKUP(B20,'2ª PRUEBA '!$A$8:$R$16,17,FALSE)),0,(VLOOKUP(B20,'2ª PRUEBA '!$A$8:$R$16,17,FALSE)))</f>
        <v>0</v>
      </c>
      <c r="J20" s="58">
        <f>IF(ISNA(VLOOKUP(B20,'2ª PRUEBA '!$A$8:$R$16,18,FALSE)),0,VLOOKUP(B20,'2ª PRUEBA '!$A$8:$R$16,18,FALSE))</f>
        <v>0</v>
      </c>
      <c r="K20" s="58">
        <f>IF(ISNA(VLOOKUP(B20,'3ª PRUEBA '!$A$8:$R$16,17,FALSE)),0,VLOOKUP(B20,'3ª PRUEBA '!$A$8:$R$16,17,FALSE))</f>
        <v>0</v>
      </c>
      <c r="L20" s="58">
        <f>IF(ISNA(VLOOKUP(B20,'3ª PRUEBA '!$A$8:$R$16,18,FALSE)),0,VLOOKUP(B20,'3ª PRUEBA '!$A$8:$R$16,18,FALSE))</f>
        <v>0</v>
      </c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23">
        <f>M20</f>
        <v>0</v>
      </c>
      <c r="AH20" s="3">
        <f>N20</f>
        <v>0</v>
      </c>
      <c r="AI20" s="68">
        <f t="shared" si="2"/>
        <v>0</v>
      </c>
      <c r="AJ20" s="68">
        <v>27</v>
      </c>
      <c r="AK20" s="66">
        <v>11</v>
      </c>
      <c r="AL20" s="57">
        <v>3</v>
      </c>
      <c r="AM20" s="55" t="s">
        <v>39</v>
      </c>
    </row>
    <row r="21" spans="1:39" ht="14.25" customHeight="1" x14ac:dyDescent="0.35">
      <c r="A21" s="57"/>
      <c r="B21" s="47">
        <v>12</v>
      </c>
      <c r="C21" s="7"/>
      <c r="D21" s="78"/>
      <c r="E21" s="7"/>
      <c r="F21" s="58"/>
      <c r="G21" s="58">
        <f>IF(ISNA(VLOOKUP(B21,'1ª PRUEBA  '!$A$8:$T$50,18,FALSE)),0,VLOOKUP(B21,'1ª PRUEBA  '!$A$8:$T$50,18,FALSE))</f>
        <v>0</v>
      </c>
      <c r="H21" s="58">
        <f>IF(ISNA(VLOOKUP(B21,'1ª PRUEBA  '!$A$8:$T$50,20,FALSE)),0,VLOOKUP(B21,'1ª PRUEBA  '!$A$8:$T$50,20,FALSE))</f>
        <v>0</v>
      </c>
      <c r="I21" s="58">
        <f>IF(ISNA(VLOOKUP(B21,'2ª PRUEBA '!$A$8:$R$16,17,FALSE)),0,(VLOOKUP(B21,'2ª PRUEBA '!$A$8:$R$16,17,FALSE)))</f>
        <v>0</v>
      </c>
      <c r="J21" s="58">
        <f>IF(ISNA(VLOOKUP(B21,'2ª PRUEBA '!$A$8:$R$16,18,FALSE)),0,VLOOKUP(B21,'2ª PRUEBA '!$A$8:$R$16,18,FALSE))</f>
        <v>0</v>
      </c>
      <c r="K21" s="58">
        <f>IF(ISNA(VLOOKUP(B21,'3ª PRUEBA '!$A$8:$R$16,17,FALSE)),0,VLOOKUP(B21,'3ª PRUEBA '!$A$8:$R$16,17,FALSE))</f>
        <v>0</v>
      </c>
      <c r="L21" s="58">
        <f>IF(ISNA(VLOOKUP(B21,'3ª PRUEBA '!$A$8:$R$16,18,FALSE)),0,VLOOKUP(B21,'3ª PRUEBA '!$A$8:$R$16,18,FALSE))</f>
        <v>0</v>
      </c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23">
        <v>0</v>
      </c>
      <c r="AH21" s="3">
        <v>0</v>
      </c>
      <c r="AI21" s="68">
        <f t="shared" si="2"/>
        <v>0</v>
      </c>
      <c r="AJ21" s="68">
        <v>26</v>
      </c>
      <c r="AK21" s="66">
        <v>12</v>
      </c>
      <c r="AL21" s="57">
        <v>2</v>
      </c>
      <c r="AM21" s="55" t="s">
        <v>33</v>
      </c>
    </row>
    <row r="22" spans="1:39" ht="14.25" customHeight="1" x14ac:dyDescent="0.35">
      <c r="A22" s="57"/>
      <c r="B22" s="47">
        <v>13</v>
      </c>
      <c r="C22" s="7"/>
      <c r="D22" s="78"/>
      <c r="E22" s="7"/>
      <c r="F22" s="58"/>
      <c r="G22" s="58">
        <f>IF(ISNA(VLOOKUP(B22,'1ª PRUEBA  '!$A$8:$T$50,18,FALSE)),0,VLOOKUP(B22,'1ª PRUEBA  '!$A$8:$T$50,18,FALSE))</f>
        <v>0</v>
      </c>
      <c r="H22" s="58">
        <f>IF(ISNA(VLOOKUP(B22,'1ª PRUEBA  '!$A$8:$T$50,20,FALSE)),0,VLOOKUP(B22,'1ª PRUEBA  '!$A$8:$T$50,20,FALSE))</f>
        <v>0</v>
      </c>
      <c r="I22" s="58">
        <f>IF(ISNA(VLOOKUP(B22,'2ª PRUEBA '!$A$8:$R$16,17,FALSE)),0,(VLOOKUP(B22,'2ª PRUEBA '!$A$8:$R$16,17,FALSE)))</f>
        <v>0</v>
      </c>
      <c r="J22" s="58">
        <f>IF(ISNA(VLOOKUP(B22,'2ª PRUEBA '!$A$8:$R$16,18,FALSE)),0,VLOOKUP(B22,'2ª PRUEBA '!$A$8:$R$16,18,FALSE))</f>
        <v>0</v>
      </c>
      <c r="K22" s="58">
        <f>IF(ISNA(VLOOKUP(B22,'3ª PRUEBA '!$A$8:$R$16,17,FALSE)),0,VLOOKUP(B22,'3ª PRUEBA '!$A$8:$R$16,17,FALSE))</f>
        <v>0</v>
      </c>
      <c r="L22" s="58">
        <f>IF(ISNA(VLOOKUP(B22,'3ª PRUEBA '!$A$8:$R$16,18,FALSE)),0,VLOOKUP(B22,'3ª PRUEBA '!$A$8:$R$16,18,FALSE))</f>
        <v>0</v>
      </c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23">
        <f t="shared" ref="AG22:AH24" si="3">M22</f>
        <v>0</v>
      </c>
      <c r="AH22" s="3">
        <f t="shared" si="3"/>
        <v>0</v>
      </c>
      <c r="AI22" s="68">
        <f t="shared" si="2"/>
        <v>0</v>
      </c>
      <c r="AJ22" s="68">
        <v>26</v>
      </c>
      <c r="AK22" s="66">
        <v>13</v>
      </c>
      <c r="AL22" s="57">
        <v>12</v>
      </c>
      <c r="AM22" s="55" t="s">
        <v>45</v>
      </c>
    </row>
    <row r="23" spans="1:39" ht="14.25" customHeight="1" x14ac:dyDescent="0.35">
      <c r="A23" s="57"/>
      <c r="B23" s="47">
        <v>14</v>
      </c>
      <c r="C23" s="7"/>
      <c r="D23" s="78"/>
      <c r="E23" s="7"/>
      <c r="F23" s="58"/>
      <c r="G23" s="58">
        <f>IF(ISNA(VLOOKUP(B23,'1ª PRUEBA  '!$A$8:$T$50,18,FALSE)),0,VLOOKUP(B23,'1ª PRUEBA  '!$A$8:$T$50,18,FALSE))</f>
        <v>0</v>
      </c>
      <c r="H23" s="58">
        <f>IF(ISNA(VLOOKUP(B23,'1ª PRUEBA  '!$A$8:$T$50,20,FALSE)),0,VLOOKUP(B23,'1ª PRUEBA  '!$A$8:$T$50,20,FALSE))</f>
        <v>0</v>
      </c>
      <c r="I23" s="58">
        <f>IF(ISNA(VLOOKUP(B23,'2ª PRUEBA '!$A$8:$R$16,17,FALSE)),0,(VLOOKUP(B23,'2ª PRUEBA '!$A$8:$R$16,17,FALSE)))</f>
        <v>0</v>
      </c>
      <c r="J23" s="58">
        <f>IF(ISNA(VLOOKUP(B23,'2ª PRUEBA '!$A$8:$R$16,18,FALSE)),0,VLOOKUP(B23,'2ª PRUEBA '!$A$8:$R$16,18,FALSE))</f>
        <v>0</v>
      </c>
      <c r="K23" s="58">
        <f>IF(ISNA(VLOOKUP(B23,'3ª PRUEBA '!$A$8:$R$16,17,FALSE)),0,VLOOKUP(B23,'3ª PRUEBA '!$A$8:$R$16,17,FALSE))</f>
        <v>0</v>
      </c>
      <c r="L23" s="58">
        <f>IF(ISNA(VLOOKUP(B23,'3ª PRUEBA '!$A$8:$R$16,18,FALSE)),0,VLOOKUP(B23,'3ª PRUEBA '!$A$8:$R$16,18,FALSE))</f>
        <v>0</v>
      </c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23">
        <f t="shared" si="3"/>
        <v>0</v>
      </c>
      <c r="AH23" s="3">
        <f t="shared" si="3"/>
        <v>0</v>
      </c>
      <c r="AI23" s="68">
        <f t="shared" si="2"/>
        <v>0</v>
      </c>
      <c r="AJ23" s="68">
        <v>25</v>
      </c>
      <c r="AK23" s="66">
        <v>14</v>
      </c>
      <c r="AL23" s="57">
        <v>13</v>
      </c>
      <c r="AM23" s="55" t="s">
        <v>46</v>
      </c>
    </row>
    <row r="24" spans="1:39" ht="14.25" customHeight="1" x14ac:dyDescent="0.35">
      <c r="A24" s="56"/>
      <c r="B24" s="47">
        <v>15</v>
      </c>
      <c r="C24" s="7"/>
      <c r="D24" s="78"/>
      <c r="E24" s="7"/>
      <c r="F24" s="58"/>
      <c r="G24" s="58">
        <f>IF(ISNA(VLOOKUP(B24,'1ª PRUEBA  '!$A$8:$T$50,18,FALSE)),0,VLOOKUP(B24,'1ª PRUEBA  '!$A$8:$T$50,18,FALSE))</f>
        <v>0</v>
      </c>
      <c r="H24" s="58">
        <f>IF(ISNA(VLOOKUP(B24,'1ª PRUEBA  '!$A$8:$T$50,20,FALSE)),0,VLOOKUP(B24,'1ª PRUEBA  '!$A$8:$T$50,20,FALSE))</f>
        <v>0</v>
      </c>
      <c r="I24" s="58">
        <f>IF(ISNA(VLOOKUP(B24,'2ª PRUEBA '!$A$8:$R$16,17,FALSE)),0,(VLOOKUP(B24,'2ª PRUEBA '!$A$8:$R$16,17,FALSE)))</f>
        <v>0</v>
      </c>
      <c r="J24" s="58">
        <f>IF(ISNA(VLOOKUP(B24,'2ª PRUEBA '!$A$8:$R$16,18,FALSE)),0,VLOOKUP(B24,'2ª PRUEBA '!$A$8:$R$16,18,FALSE))</f>
        <v>0</v>
      </c>
      <c r="K24" s="58">
        <f>IF(ISNA(VLOOKUP(B24,'3ª PRUEBA '!$A$8:$R$16,17,FALSE)),0,VLOOKUP(B24,'3ª PRUEBA '!$A$8:$R$16,17,FALSE))</f>
        <v>0</v>
      </c>
      <c r="L24" s="58">
        <f>IF(ISNA(VLOOKUP(B24,'3ª PRUEBA '!$A$8:$R$16,18,FALSE)),0,VLOOKUP(B24,'3ª PRUEBA '!$A$8:$R$16,18,FALSE))</f>
        <v>0</v>
      </c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23">
        <f t="shared" si="3"/>
        <v>0</v>
      </c>
      <c r="AH24" s="3">
        <f t="shared" si="3"/>
        <v>0</v>
      </c>
      <c r="AI24" s="68">
        <f t="shared" si="2"/>
        <v>0</v>
      </c>
      <c r="AJ24" s="68">
        <v>10</v>
      </c>
      <c r="AK24" s="66">
        <v>15</v>
      </c>
      <c r="AL24" s="57">
        <v>15</v>
      </c>
      <c r="AM24" s="55" t="s">
        <v>47</v>
      </c>
    </row>
    <row r="25" spans="1:39" ht="14.25" customHeight="1" x14ac:dyDescent="0.35">
      <c r="A25" s="38"/>
      <c r="B25" s="47">
        <v>16</v>
      </c>
      <c r="C25" s="7"/>
      <c r="D25" s="78"/>
      <c r="E25" s="7"/>
      <c r="F25" s="58"/>
      <c r="G25" s="58">
        <f>IF(ISNA(VLOOKUP(B25,'1ª PRUEBA  '!$A$8:$T$50,18,FALSE)),0,VLOOKUP(B25,'1ª PRUEBA  '!$A$8:$T$50,18,FALSE))</f>
        <v>0</v>
      </c>
      <c r="H25" s="58">
        <f>IF(ISNA(VLOOKUP(B25,'1ª PRUEBA  '!$A$8:$T$50,20,FALSE)),0,VLOOKUP(B25,'1ª PRUEBA  '!$A$8:$T$50,20,FALSE))</f>
        <v>0</v>
      </c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23"/>
      <c r="AH25" s="23"/>
      <c r="AI25" s="2"/>
      <c r="AJ25" s="65"/>
    </row>
    <row r="26" spans="1:39" ht="14.25" customHeight="1" x14ac:dyDescent="0.35">
      <c r="A26" s="38"/>
      <c r="B26" s="71">
        <v>17</v>
      </c>
      <c r="C26" s="37"/>
      <c r="D26" s="78"/>
      <c r="E26" s="37"/>
      <c r="F26" s="3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3"/>
      <c r="AH26" s="23"/>
      <c r="AI26" s="2"/>
      <c r="AJ26" s="65"/>
    </row>
    <row r="27" spans="1:39" ht="14.25" customHeight="1" x14ac:dyDescent="0.35">
      <c r="A27" s="38"/>
      <c r="B27" s="71">
        <v>18</v>
      </c>
      <c r="C27" s="37"/>
      <c r="D27" s="78"/>
      <c r="E27" s="37"/>
      <c r="F27" s="3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3"/>
      <c r="AH27" s="23"/>
      <c r="AI27" s="2"/>
      <c r="AJ27" s="65"/>
    </row>
    <row r="28" spans="1:39" ht="14.25" customHeight="1" x14ac:dyDescent="0.35">
      <c r="A28" s="38"/>
      <c r="B28" s="71">
        <v>19</v>
      </c>
      <c r="C28" s="37"/>
      <c r="D28" s="78"/>
      <c r="E28" s="37"/>
      <c r="F28" s="3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3"/>
      <c r="AH28" s="23"/>
      <c r="AI28" s="2"/>
      <c r="AJ28" s="65"/>
    </row>
    <row r="29" spans="1:39" ht="14.25" customHeight="1" x14ac:dyDescent="0.35">
      <c r="A29" s="38"/>
      <c r="B29" s="71">
        <v>20</v>
      </c>
      <c r="C29" s="37"/>
      <c r="D29" s="78"/>
      <c r="E29" s="37"/>
      <c r="F29" s="3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3"/>
      <c r="AH29" s="23"/>
      <c r="AI29" s="2"/>
      <c r="AJ29" s="65"/>
    </row>
    <row r="30" spans="1:39" ht="14.25" customHeight="1" x14ac:dyDescent="0.35">
      <c r="A30" s="38"/>
      <c r="B30" s="71">
        <v>21</v>
      </c>
      <c r="C30" s="37"/>
      <c r="D30" s="78"/>
      <c r="E30" s="37"/>
      <c r="F30" s="3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3"/>
      <c r="AH30" s="23"/>
      <c r="AI30" s="2"/>
      <c r="AJ30" s="65"/>
    </row>
    <row r="31" spans="1:39" x14ac:dyDescent="0.35">
      <c r="A31" s="28"/>
      <c r="B31" s="71">
        <v>22</v>
      </c>
      <c r="C31" s="29"/>
      <c r="D31" s="79"/>
      <c r="E31" s="30"/>
      <c r="F31" s="30"/>
      <c r="G31" s="31"/>
      <c r="H31" s="31"/>
      <c r="I31" s="31"/>
      <c r="J31" s="31"/>
      <c r="K31" s="32"/>
      <c r="L31" s="31"/>
      <c r="M31" s="32"/>
      <c r="N31" s="31">
        <v>0</v>
      </c>
      <c r="O31" s="33"/>
      <c r="P31" s="33">
        <v>0</v>
      </c>
      <c r="Q31" s="33"/>
      <c r="R31" s="33">
        <v>0</v>
      </c>
      <c r="S31" s="33"/>
      <c r="T31" s="33">
        <v>0</v>
      </c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34" t="e">
        <f>MIN(G31,I31,K31,M31,O31,#REF!,#REF!)</f>
        <v>#REF!</v>
      </c>
      <c r="AH31" s="34" t="e">
        <f>MIN(H31,J31,L31,N31,P31,#REF!,#REF!)</f>
        <v>#REF!</v>
      </c>
      <c r="AI31" s="35" t="e">
        <f>H31+J31+L31+N31+P31+#REF!+#REF!-AH31</f>
        <v>#REF!</v>
      </c>
      <c r="AJ31" s="65"/>
    </row>
    <row r="32" spans="1:39" x14ac:dyDescent="0.35">
      <c r="A32" s="11"/>
      <c r="B32" s="71">
        <v>23</v>
      </c>
      <c r="C32" s="10"/>
      <c r="D32" s="80"/>
      <c r="E32" s="7"/>
      <c r="F32" s="7"/>
      <c r="G32" s="4"/>
      <c r="H32" s="4"/>
      <c r="I32" s="4"/>
      <c r="J32" s="4"/>
      <c r="K32" s="5"/>
      <c r="L32" s="4"/>
      <c r="M32" s="5"/>
      <c r="N32" s="4">
        <v>0</v>
      </c>
      <c r="O32" s="6"/>
      <c r="P32" s="6">
        <v>0</v>
      </c>
      <c r="Q32" s="6"/>
      <c r="R32" s="6">
        <v>0</v>
      </c>
      <c r="S32" s="6"/>
      <c r="T32" s="6">
        <v>0</v>
      </c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3" t="e">
        <f>MIN(G32,I32,K32,M32,O32,#REF!,#REF!)</f>
        <v>#REF!</v>
      </c>
      <c r="AH32" s="3" t="e">
        <f>MIN(H32,J32,L32,N32,P32,#REF!,#REF!)</f>
        <v>#REF!</v>
      </c>
      <c r="AI32" s="2" t="e">
        <f>H32+J32+L32+N32+P32+#REF!+#REF!-AH32</f>
        <v>#REF!</v>
      </c>
      <c r="AJ32" s="65"/>
    </row>
    <row r="33" spans="1:36" x14ac:dyDescent="0.35">
      <c r="A33" s="11"/>
      <c r="B33" s="71">
        <v>24</v>
      </c>
      <c r="C33" s="10"/>
      <c r="D33" s="80"/>
      <c r="E33" s="7"/>
      <c r="F33" s="7"/>
      <c r="G33" s="4"/>
      <c r="H33" s="4"/>
      <c r="I33" s="4"/>
      <c r="J33" s="4"/>
      <c r="K33" s="5"/>
      <c r="L33" s="4"/>
      <c r="M33" s="5"/>
      <c r="N33" s="4">
        <v>0</v>
      </c>
      <c r="O33" s="6"/>
      <c r="P33" s="6">
        <v>0</v>
      </c>
      <c r="Q33" s="6"/>
      <c r="R33" s="6">
        <v>0</v>
      </c>
      <c r="S33" s="6"/>
      <c r="T33" s="6">
        <v>0</v>
      </c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3" t="e">
        <f>MIN(G33,I33,K33,M33,O33,#REF!,#REF!)</f>
        <v>#REF!</v>
      </c>
      <c r="AH33" s="3" t="e">
        <f>MIN(H33,J33,L33,N33,P33,#REF!,#REF!)</f>
        <v>#REF!</v>
      </c>
      <c r="AI33" s="2" t="e">
        <f>H33+J33+L33+N33+P33+#REF!+#REF!-AH33</f>
        <v>#REF!</v>
      </c>
      <c r="AJ33" s="65"/>
    </row>
    <row r="34" spans="1:36" ht="17.25" customHeight="1" x14ac:dyDescent="0.35">
      <c r="A34" s="9"/>
      <c r="B34" s="71">
        <v>25</v>
      </c>
      <c r="C34" s="10"/>
      <c r="D34" s="78"/>
      <c r="E34" s="7"/>
      <c r="F34" s="7"/>
      <c r="G34" s="4"/>
      <c r="H34" s="4"/>
      <c r="I34" s="4"/>
      <c r="J34" s="4"/>
      <c r="K34" s="5"/>
      <c r="L34" s="4"/>
      <c r="M34" s="5"/>
      <c r="N34" s="4">
        <v>0</v>
      </c>
      <c r="O34" s="6"/>
      <c r="P34" s="6">
        <v>0</v>
      </c>
      <c r="Q34" s="6"/>
      <c r="R34" s="6">
        <v>0</v>
      </c>
      <c r="S34" s="6"/>
      <c r="T34" s="6">
        <v>0</v>
      </c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3" t="e">
        <f>MIN(G34,I34,K34,M34,O34,#REF!,#REF!)</f>
        <v>#REF!</v>
      </c>
      <c r="AH34" s="3" t="e">
        <f>MIN(H34,J34,L34,N34,P34,#REF!,#REF!)</f>
        <v>#REF!</v>
      </c>
      <c r="AI34" s="2" t="e">
        <f>H34+J34+L34+N34+P34+#REF!+#REF!-AH34</f>
        <v>#REF!</v>
      </c>
      <c r="AJ34" s="65"/>
    </row>
    <row r="35" spans="1:36" ht="17.25" customHeight="1" x14ac:dyDescent="0.35">
      <c r="A35" s="9"/>
      <c r="B35" s="71">
        <v>26</v>
      </c>
      <c r="C35" s="10"/>
      <c r="D35" s="78"/>
      <c r="E35" s="7"/>
      <c r="F35" s="7"/>
      <c r="G35" s="4"/>
      <c r="H35" s="4"/>
      <c r="I35" s="4"/>
      <c r="J35" s="4"/>
      <c r="K35" s="5"/>
      <c r="L35" s="4"/>
      <c r="M35" s="5"/>
      <c r="N35" s="4">
        <v>0</v>
      </c>
      <c r="O35" s="6"/>
      <c r="P35" s="6">
        <v>0</v>
      </c>
      <c r="Q35" s="6"/>
      <c r="R35" s="6">
        <v>0</v>
      </c>
      <c r="S35" s="6"/>
      <c r="T35" s="6">
        <v>0</v>
      </c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3"/>
      <c r="AH35" s="3"/>
      <c r="AI35" s="2"/>
      <c r="AJ35" s="65"/>
    </row>
    <row r="36" spans="1:36" ht="17.25" customHeight="1" x14ac:dyDescent="0.35">
      <c r="A36" s="9"/>
      <c r="B36" s="71">
        <v>27</v>
      </c>
      <c r="C36" s="10"/>
      <c r="D36" s="78"/>
      <c r="E36" s="7"/>
      <c r="F36" s="7"/>
      <c r="G36" s="4"/>
      <c r="H36" s="4"/>
      <c r="I36" s="4"/>
      <c r="J36" s="4"/>
      <c r="K36" s="5"/>
      <c r="L36" s="4"/>
      <c r="M36" s="5"/>
      <c r="N36" s="4">
        <v>0</v>
      </c>
      <c r="O36" s="6"/>
      <c r="P36" s="6">
        <v>0</v>
      </c>
      <c r="Q36" s="6"/>
      <c r="R36" s="6">
        <v>0</v>
      </c>
      <c r="S36" s="6"/>
      <c r="T36" s="6">
        <v>0</v>
      </c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3"/>
      <c r="AH36" s="3"/>
      <c r="AI36" s="2"/>
      <c r="AJ36" s="65"/>
    </row>
    <row r="37" spans="1:36" ht="14.25" customHeight="1" x14ac:dyDescent="0.35">
      <c r="A37" s="9"/>
      <c r="B37" s="71">
        <v>28</v>
      </c>
      <c r="C37" s="10"/>
      <c r="D37" s="80"/>
      <c r="E37" s="7"/>
      <c r="F37" s="7"/>
      <c r="G37" s="4"/>
      <c r="H37" s="4"/>
      <c r="I37" s="4"/>
      <c r="J37" s="4"/>
      <c r="K37" s="5"/>
      <c r="L37" s="4"/>
      <c r="M37" s="5"/>
      <c r="N37" s="4">
        <v>0</v>
      </c>
      <c r="O37" s="6"/>
      <c r="P37" s="6">
        <v>0</v>
      </c>
      <c r="Q37" s="6"/>
      <c r="R37" s="6">
        <v>0</v>
      </c>
      <c r="S37" s="6"/>
      <c r="T37" s="6">
        <v>0</v>
      </c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3" t="e">
        <f>MIN(G37,I37,K37,M37,O37,#REF!,#REF!)</f>
        <v>#REF!</v>
      </c>
      <c r="AH37" s="3" t="e">
        <f>MIN(H37,J37,L37,N37,P37,#REF!,#REF!)</f>
        <v>#REF!</v>
      </c>
      <c r="AI37" s="2" t="e">
        <f>H37+J37+L37+N37+P37+#REF!+#REF!-AH37</f>
        <v>#REF!</v>
      </c>
      <c r="AJ37" s="65"/>
    </row>
    <row r="38" spans="1:36" ht="14.25" customHeight="1" x14ac:dyDescent="0.35">
      <c r="A38" s="9"/>
      <c r="B38" s="71">
        <v>29</v>
      </c>
      <c r="C38" s="10"/>
      <c r="D38" s="80"/>
      <c r="E38" s="7"/>
      <c r="F38" s="7"/>
      <c r="G38" s="4"/>
      <c r="H38" s="4"/>
      <c r="I38" s="4"/>
      <c r="J38" s="4"/>
      <c r="K38" s="5"/>
      <c r="L38" s="4"/>
      <c r="M38" s="5"/>
      <c r="N38" s="4">
        <v>0</v>
      </c>
      <c r="O38" s="6"/>
      <c r="P38" s="6">
        <v>0</v>
      </c>
      <c r="Q38" s="6"/>
      <c r="R38" s="6">
        <v>0</v>
      </c>
      <c r="S38" s="6"/>
      <c r="T38" s="6">
        <v>0</v>
      </c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3" t="e">
        <f>MIN(G38,I38,K38,M38,O38,#REF!,#REF!)</f>
        <v>#REF!</v>
      </c>
      <c r="AH38" s="3" t="e">
        <f>MIN(H38,J38,L38,N38,P38,#REF!,#REF!)</f>
        <v>#REF!</v>
      </c>
      <c r="AI38" s="2" t="e">
        <f>H38+J38+L38+N38+P38+#REF!+#REF!-AH38</f>
        <v>#REF!</v>
      </c>
      <c r="AJ38" s="65"/>
    </row>
    <row r="39" spans="1:36" x14ac:dyDescent="0.35">
      <c r="A39" s="9"/>
      <c r="B39" s="71">
        <v>30</v>
      </c>
      <c r="C39" s="10"/>
      <c r="D39" s="81"/>
      <c r="E39" s="7"/>
      <c r="F39" s="7"/>
      <c r="G39" s="4"/>
      <c r="H39" s="4"/>
      <c r="I39" s="4"/>
      <c r="J39" s="4"/>
      <c r="K39" s="5"/>
      <c r="L39" s="4"/>
      <c r="M39" s="5"/>
      <c r="N39" s="4">
        <v>0</v>
      </c>
      <c r="O39" s="6"/>
      <c r="P39" s="6">
        <v>0</v>
      </c>
      <c r="Q39" s="6"/>
      <c r="R39" s="6">
        <v>0</v>
      </c>
      <c r="S39" s="6"/>
      <c r="T39" s="6">
        <v>0</v>
      </c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3" t="e">
        <f>MIN(G39,I39,K39,M39,O39,#REF!,#REF!)</f>
        <v>#REF!</v>
      </c>
      <c r="AH39" s="3" t="e">
        <f>MIN(H39,J39,L39,N39,P39,#REF!,#REF!)</f>
        <v>#REF!</v>
      </c>
      <c r="AI39" s="2" t="e">
        <f>H39+J39+L39+N39+P39+#REF!+#REF!-AH39</f>
        <v>#REF!</v>
      </c>
      <c r="AJ39" s="65"/>
    </row>
    <row r="40" spans="1:36" ht="14.25" customHeight="1" x14ac:dyDescent="0.35">
      <c r="A40" s="9"/>
      <c r="B40" s="71">
        <v>31</v>
      </c>
      <c r="C40" s="10"/>
      <c r="D40" s="80"/>
      <c r="E40" s="7"/>
      <c r="F40" s="7"/>
      <c r="G40" s="4"/>
      <c r="H40" s="4"/>
      <c r="I40" s="4"/>
      <c r="J40" s="4"/>
      <c r="K40" s="5"/>
      <c r="L40" s="4"/>
      <c r="M40" s="5"/>
      <c r="N40" s="4">
        <v>0</v>
      </c>
      <c r="O40" s="6"/>
      <c r="P40" s="6">
        <v>0</v>
      </c>
      <c r="Q40" s="6"/>
      <c r="R40" s="6">
        <v>0</v>
      </c>
      <c r="S40" s="6"/>
      <c r="T40" s="6">
        <v>0</v>
      </c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3" t="e">
        <f>MIN(G40,I40,K40,M40,O40,#REF!,#REF!)</f>
        <v>#REF!</v>
      </c>
      <c r="AH40" s="3" t="e">
        <f>MIN(H40,J40,L40,N40,P40,#REF!,#REF!)</f>
        <v>#REF!</v>
      </c>
      <c r="AI40" s="2" t="e">
        <f>H40+J40+L40+N40+P40+#REF!+#REF!-AH40</f>
        <v>#REF!</v>
      </c>
      <c r="AJ40" s="65"/>
    </row>
    <row r="41" spans="1:36" ht="14.25" customHeight="1" x14ac:dyDescent="0.35">
      <c r="A41" s="9"/>
      <c r="B41" s="71">
        <v>32</v>
      </c>
      <c r="C41" s="10"/>
      <c r="D41" s="80"/>
      <c r="E41" s="7"/>
      <c r="F41" s="7"/>
      <c r="G41" s="4"/>
      <c r="H41" s="4"/>
      <c r="I41" s="4"/>
      <c r="J41" s="4"/>
      <c r="K41" s="5"/>
      <c r="L41" s="4"/>
      <c r="M41" s="5"/>
      <c r="N41" s="4">
        <v>0</v>
      </c>
      <c r="O41" s="6"/>
      <c r="P41" s="6">
        <v>0</v>
      </c>
      <c r="Q41" s="6"/>
      <c r="R41" s="6">
        <v>0</v>
      </c>
      <c r="S41" s="6"/>
      <c r="T41" s="6">
        <v>0</v>
      </c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3" t="e">
        <f>MIN(G41,I41,K41,M41,O41,#REF!,#REF!)</f>
        <v>#REF!</v>
      </c>
      <c r="AH41" s="3" t="e">
        <f>MIN(H41,J41,L41,N41,P41,#REF!,#REF!)</f>
        <v>#REF!</v>
      </c>
      <c r="AI41" s="2" t="e">
        <f>H41+J41+L41+N41+P41+#REF!+#REF!-AH41</f>
        <v>#REF!</v>
      </c>
      <c r="AJ41" s="65"/>
    </row>
    <row r="42" spans="1:36" x14ac:dyDescent="0.35">
      <c r="A42" s="9"/>
      <c r="B42" s="71">
        <v>33</v>
      </c>
      <c r="C42" s="10"/>
      <c r="D42" s="80"/>
      <c r="E42" s="7"/>
      <c r="F42" s="7"/>
      <c r="G42" s="4"/>
      <c r="H42" s="4"/>
      <c r="I42" s="4"/>
      <c r="J42" s="4"/>
      <c r="K42" s="5"/>
      <c r="L42" s="4"/>
      <c r="M42" s="5"/>
      <c r="N42" s="4">
        <v>0</v>
      </c>
      <c r="O42" s="6"/>
      <c r="P42" s="6">
        <v>0</v>
      </c>
      <c r="Q42" s="6"/>
      <c r="R42" s="6">
        <v>0</v>
      </c>
      <c r="S42" s="6"/>
      <c r="T42" s="6">
        <v>0</v>
      </c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3" t="e">
        <f>MIN(G42,I42,K42,M42,O42,#REF!,#REF!)</f>
        <v>#REF!</v>
      </c>
      <c r="AH42" s="3" t="e">
        <f>MIN(H42,J42,L42,N42,P42,#REF!,#REF!)</f>
        <v>#REF!</v>
      </c>
      <c r="AI42" s="2" t="e">
        <f>H42+J42+L42+N42+P42+#REF!+#REF!-AH42</f>
        <v>#REF!</v>
      </c>
      <c r="AJ42" s="65"/>
    </row>
    <row r="43" spans="1:36" x14ac:dyDescent="0.35">
      <c r="A43" s="9"/>
      <c r="B43" s="71">
        <v>34</v>
      </c>
      <c r="C43" s="8"/>
      <c r="D43" s="81"/>
      <c r="E43" s="7"/>
      <c r="F43" s="7"/>
      <c r="G43" s="4"/>
      <c r="H43" s="4"/>
      <c r="I43" s="4"/>
      <c r="J43" s="4"/>
      <c r="K43" s="5"/>
      <c r="L43" s="4"/>
      <c r="M43" s="5"/>
      <c r="N43" s="4">
        <v>0</v>
      </c>
      <c r="O43" s="6"/>
      <c r="P43" s="6">
        <v>0</v>
      </c>
      <c r="Q43" s="6"/>
      <c r="R43" s="6">
        <v>0</v>
      </c>
      <c r="S43" s="6"/>
      <c r="T43" s="6">
        <v>0</v>
      </c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3" t="e">
        <f>MIN(G43,I43,K43,M43,O43,#REF!,#REF!)</f>
        <v>#REF!</v>
      </c>
      <c r="AH43" s="3" t="e">
        <f>MIN(H43,J43,L43,N43,P43,#REF!,#REF!)</f>
        <v>#REF!</v>
      </c>
      <c r="AI43" s="2" t="e">
        <f>H43+J43+L43+N43+P43+#REF!+#REF!-AH43</f>
        <v>#REF!</v>
      </c>
      <c r="AJ43" s="65"/>
    </row>
    <row r="44" spans="1:36" x14ac:dyDescent="0.35">
      <c r="B44" s="71">
        <v>35</v>
      </c>
    </row>
    <row r="45" spans="1:36" x14ac:dyDescent="0.35">
      <c r="B45" s="71">
        <v>36</v>
      </c>
    </row>
  </sheetData>
  <sortState ref="A10:AE24">
    <sortCondition ref="A10:A24"/>
  </sortState>
  <mergeCells count="48">
    <mergeCell ref="A4:A6"/>
    <mergeCell ref="B9:AI9"/>
    <mergeCell ref="D4:D6"/>
    <mergeCell ref="W5:X5"/>
    <mergeCell ref="W4:X4"/>
    <mergeCell ref="M5:N5"/>
    <mergeCell ref="I5:J5"/>
    <mergeCell ref="K5:L5"/>
    <mergeCell ref="G5:H5"/>
    <mergeCell ref="AH4:AH6"/>
    <mergeCell ref="U5:V5"/>
    <mergeCell ref="AG4:AG6"/>
    <mergeCell ref="O8:P8"/>
    <mergeCell ref="G8:H8"/>
    <mergeCell ref="B7:AI7"/>
    <mergeCell ref="I8:J8"/>
    <mergeCell ref="AK4:AK6"/>
    <mergeCell ref="AK9:BC9"/>
    <mergeCell ref="AL4:AL6"/>
    <mergeCell ref="AM4:AM6"/>
    <mergeCell ref="AK7:BC7"/>
    <mergeCell ref="AO8:AP8"/>
    <mergeCell ref="AQ8:AR8"/>
    <mergeCell ref="AS8:AT8"/>
    <mergeCell ref="AU8:AV8"/>
    <mergeCell ref="AW8:AX8"/>
    <mergeCell ref="F4:F6"/>
    <mergeCell ref="B2:AI3"/>
    <mergeCell ref="B4:B6"/>
    <mergeCell ref="C4:C6"/>
    <mergeCell ref="E4:E6"/>
    <mergeCell ref="G4:H4"/>
    <mergeCell ref="I4:J4"/>
    <mergeCell ref="K4:L4"/>
    <mergeCell ref="M4:N4"/>
    <mergeCell ref="Q4:R4"/>
    <mergeCell ref="S4:T4"/>
    <mergeCell ref="Y4:Z4"/>
    <mergeCell ref="AA4:AB4"/>
    <mergeCell ref="AC4:AD4"/>
    <mergeCell ref="AI4:AI6"/>
    <mergeCell ref="O5:P5"/>
    <mergeCell ref="AE4:AF4"/>
    <mergeCell ref="U4:V4"/>
    <mergeCell ref="O4:P4"/>
    <mergeCell ref="K8:L8"/>
    <mergeCell ref="M8:N8"/>
    <mergeCell ref="Q8:R8"/>
  </mergeCells>
  <pageMargins left="0.75" right="0.75" top="0.33" bottom="0.32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workbookViewId="0">
      <selection activeCell="C10" sqref="C10"/>
    </sheetView>
  </sheetViews>
  <sheetFormatPr baseColWidth="10" defaultRowHeight="15.5" x14ac:dyDescent="0.35"/>
  <cols>
    <col min="1" max="1" width="14.26953125" style="1" customWidth="1"/>
    <col min="2" max="2" width="35.26953125" style="1" bestFit="1" customWidth="1"/>
    <col min="3" max="3" width="20.1796875" style="1" bestFit="1" customWidth="1"/>
    <col min="4" max="4" width="25.26953125" style="1" bestFit="1" customWidth="1"/>
    <col min="5" max="5" width="11.7265625" style="1" bestFit="1" customWidth="1"/>
    <col min="6" max="6" width="12.54296875" style="19" customWidth="1"/>
    <col min="7" max="7" width="9.1796875" style="19" customWidth="1"/>
    <col min="8" max="8" width="13.1796875" style="18" customWidth="1"/>
    <col min="9" max="9" width="10.453125" style="18" customWidth="1"/>
    <col min="10" max="10" width="13.1796875" style="18" customWidth="1"/>
    <col min="11" max="11" width="10.453125" style="18" customWidth="1"/>
    <col min="12" max="12" width="13.54296875" style="18" customWidth="1"/>
    <col min="13" max="13" width="10.453125" style="18" customWidth="1"/>
    <col min="14" max="14" width="13.1796875" style="18" customWidth="1"/>
    <col min="15" max="15" width="10.453125" style="18" customWidth="1"/>
    <col min="16" max="16" width="14.453125" customWidth="1"/>
    <col min="19" max="19" width="12" bestFit="1" customWidth="1"/>
  </cols>
  <sheetData>
    <row r="1" spans="1:23" x14ac:dyDescent="0.35">
      <c r="F1" s="20"/>
    </row>
    <row r="2" spans="1:23" ht="16" thickBot="1" x14ac:dyDescent="0.4">
      <c r="F2" s="1"/>
      <c r="G2" s="1"/>
      <c r="H2" s="1"/>
      <c r="I2" s="1"/>
      <c r="J2" s="1"/>
      <c r="K2" s="1"/>
      <c r="L2" s="1"/>
      <c r="M2" s="1"/>
      <c r="N2" s="1"/>
      <c r="O2" s="1"/>
    </row>
    <row r="3" spans="1:23" ht="13" thickTop="1" x14ac:dyDescent="0.25">
      <c r="A3" s="103" t="s">
        <v>65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5"/>
      <c r="Q3" s="105"/>
      <c r="R3" s="166"/>
    </row>
    <row r="4" spans="1:23" ht="23.25" customHeight="1" x14ac:dyDescent="0.25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67"/>
    </row>
    <row r="5" spans="1:23" ht="75.75" customHeight="1" x14ac:dyDescent="0.25">
      <c r="A5" s="129" t="s">
        <v>8</v>
      </c>
      <c r="B5" s="113" t="s">
        <v>7</v>
      </c>
      <c r="C5" s="149" t="s">
        <v>16</v>
      </c>
      <c r="D5" s="113" t="s">
        <v>5</v>
      </c>
      <c r="E5" s="153" t="s">
        <v>15</v>
      </c>
      <c r="F5" s="155" t="s">
        <v>17</v>
      </c>
      <c r="G5" s="156"/>
      <c r="H5" s="155" t="s">
        <v>18</v>
      </c>
      <c r="I5" s="156"/>
      <c r="J5" s="155" t="s">
        <v>19</v>
      </c>
      <c r="K5" s="156"/>
      <c r="L5" s="155" t="s">
        <v>20</v>
      </c>
      <c r="M5" s="156"/>
      <c r="N5" s="155" t="s">
        <v>29</v>
      </c>
      <c r="O5" s="156"/>
      <c r="P5" s="155" t="s">
        <v>62</v>
      </c>
      <c r="Q5" s="156"/>
      <c r="R5" s="157" t="s">
        <v>14</v>
      </c>
      <c r="S5" s="159" t="s">
        <v>13</v>
      </c>
      <c r="T5" s="119" t="s">
        <v>12</v>
      </c>
    </row>
    <row r="6" spans="1:23" ht="30" customHeight="1" x14ac:dyDescent="0.25">
      <c r="A6" s="130"/>
      <c r="B6" s="114"/>
      <c r="C6" s="150"/>
      <c r="D6" s="114"/>
      <c r="E6" s="154"/>
      <c r="F6" s="46" t="s">
        <v>10</v>
      </c>
      <c r="G6" s="46" t="s">
        <v>9</v>
      </c>
      <c r="H6" s="46" t="s">
        <v>10</v>
      </c>
      <c r="I6" s="46" t="s">
        <v>9</v>
      </c>
      <c r="J6" s="46" t="s">
        <v>10</v>
      </c>
      <c r="K6" s="46" t="s">
        <v>9</v>
      </c>
      <c r="L6" s="46" t="s">
        <v>10</v>
      </c>
      <c r="M6" s="46" t="s">
        <v>9</v>
      </c>
      <c r="N6" s="46" t="s">
        <v>10</v>
      </c>
      <c r="O6" s="46" t="s">
        <v>9</v>
      </c>
      <c r="P6" s="46" t="s">
        <v>10</v>
      </c>
      <c r="Q6" s="46" t="s">
        <v>9</v>
      </c>
      <c r="R6" s="158"/>
      <c r="S6" s="159"/>
      <c r="T6" s="119"/>
    </row>
    <row r="7" spans="1:23" x14ac:dyDescent="0.25">
      <c r="A7" s="125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73"/>
      <c r="V7" s="52" t="s">
        <v>31</v>
      </c>
      <c r="W7" s="52"/>
    </row>
    <row r="8" spans="1:23" ht="21" x14ac:dyDescent="0.35">
      <c r="A8" s="47">
        <v>1</v>
      </c>
      <c r="B8" s="39"/>
      <c r="C8" s="39"/>
      <c r="D8" s="39"/>
      <c r="E8" s="74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5">
        <f>+N8+L8+J8+H8+F8</f>
        <v>0</v>
      </c>
      <c r="S8" s="25">
        <v>5</v>
      </c>
      <c r="T8" s="24">
        <f>VLOOKUP(S8,$V$8:$W$19,2)</f>
        <v>18</v>
      </c>
      <c r="V8">
        <v>1</v>
      </c>
      <c r="W8" s="51">
        <v>25</v>
      </c>
    </row>
    <row r="9" spans="1:23" ht="21" x14ac:dyDescent="0.35">
      <c r="A9" s="47">
        <v>2</v>
      </c>
      <c r="B9" s="48"/>
      <c r="C9" s="39"/>
      <c r="D9" s="39"/>
      <c r="E9" s="74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5">
        <f t="shared" ref="R9:R15" si="0">+N9+L9+J9+H9+F9</f>
        <v>0</v>
      </c>
      <c r="S9" s="25">
        <v>7</v>
      </c>
      <c r="T9" s="24">
        <f t="shared" ref="T9:T14" si="1">VLOOKUP(S9,$V$8:$W$19,2)</f>
        <v>16</v>
      </c>
      <c r="V9">
        <v>2</v>
      </c>
      <c r="W9" s="51">
        <v>23</v>
      </c>
    </row>
    <row r="10" spans="1:23" ht="21" x14ac:dyDescent="0.35">
      <c r="A10" s="47">
        <v>3</v>
      </c>
      <c r="B10" s="48"/>
      <c r="C10" s="39"/>
      <c r="D10" s="39"/>
      <c r="E10" s="74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5">
        <f t="shared" si="0"/>
        <v>0</v>
      </c>
      <c r="S10" s="25">
        <v>6</v>
      </c>
      <c r="T10" s="24">
        <f t="shared" si="1"/>
        <v>17</v>
      </c>
      <c r="V10">
        <v>3</v>
      </c>
      <c r="W10" s="51">
        <v>20</v>
      </c>
    </row>
    <row r="11" spans="1:23" ht="21" x14ac:dyDescent="0.35">
      <c r="A11" s="47">
        <v>4</v>
      </c>
      <c r="B11" s="48"/>
      <c r="C11" s="39"/>
      <c r="D11" s="39"/>
      <c r="E11" s="74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5">
        <f t="shared" si="0"/>
        <v>0</v>
      </c>
      <c r="S11" s="25">
        <v>4</v>
      </c>
      <c r="T11" s="24">
        <f t="shared" si="1"/>
        <v>19</v>
      </c>
      <c r="V11">
        <v>4</v>
      </c>
      <c r="W11" s="51">
        <v>19</v>
      </c>
    </row>
    <row r="12" spans="1:23" ht="21" x14ac:dyDescent="0.35">
      <c r="A12" s="47">
        <v>5</v>
      </c>
      <c r="B12" s="48"/>
      <c r="C12" s="39"/>
      <c r="D12" s="39"/>
      <c r="E12" s="74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5">
        <f t="shared" si="0"/>
        <v>0</v>
      </c>
      <c r="S12" s="25">
        <v>3</v>
      </c>
      <c r="T12" s="24">
        <f t="shared" si="1"/>
        <v>20</v>
      </c>
      <c r="V12">
        <v>5</v>
      </c>
      <c r="W12" s="51">
        <v>18</v>
      </c>
    </row>
    <row r="13" spans="1:23" ht="21" x14ac:dyDescent="0.35">
      <c r="A13" s="47">
        <v>6</v>
      </c>
      <c r="B13" s="48"/>
      <c r="C13" s="39"/>
      <c r="D13" s="39"/>
      <c r="E13" s="74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5">
        <f t="shared" si="0"/>
        <v>0</v>
      </c>
      <c r="S13" s="25">
        <v>2</v>
      </c>
      <c r="T13" s="24">
        <f t="shared" si="1"/>
        <v>23</v>
      </c>
      <c r="V13">
        <v>6</v>
      </c>
      <c r="W13" s="51">
        <v>17</v>
      </c>
    </row>
    <row r="14" spans="1:23" ht="21" x14ac:dyDescent="0.35">
      <c r="A14" s="47">
        <v>7</v>
      </c>
      <c r="B14" s="48"/>
      <c r="C14" s="39"/>
      <c r="D14" s="39"/>
      <c r="E14" s="74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5">
        <f t="shared" si="0"/>
        <v>0</v>
      </c>
      <c r="S14" s="25">
        <v>1</v>
      </c>
      <c r="T14" s="24">
        <f t="shared" si="1"/>
        <v>25</v>
      </c>
      <c r="V14">
        <v>7</v>
      </c>
      <c r="W14" s="51">
        <v>16</v>
      </c>
    </row>
    <row r="15" spans="1:23" ht="21" x14ac:dyDescent="0.35">
      <c r="A15" s="47">
        <v>8</v>
      </c>
      <c r="B15" s="48"/>
      <c r="C15" s="40"/>
      <c r="D15" s="39"/>
      <c r="E15" s="74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5">
        <f t="shared" si="0"/>
        <v>0</v>
      </c>
      <c r="S15" s="25"/>
      <c r="T15" s="24" t="e">
        <f>VLOOKUP(S15,$V$8:$W$19,2)</f>
        <v>#N/A</v>
      </c>
      <c r="V15">
        <v>8</v>
      </c>
      <c r="W15" s="51">
        <v>15</v>
      </c>
    </row>
    <row r="16" spans="1:23" ht="21" x14ac:dyDescent="0.35">
      <c r="A16" s="47">
        <v>9</v>
      </c>
      <c r="B16" s="48"/>
      <c r="C16" s="22"/>
      <c r="D16" s="49"/>
      <c r="E16" s="74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5"/>
      <c r="S16" s="25"/>
      <c r="T16" s="24"/>
      <c r="V16">
        <v>9</v>
      </c>
      <c r="W16" s="51">
        <v>14</v>
      </c>
    </row>
    <row r="17" spans="1:23" ht="21" x14ac:dyDescent="0.35">
      <c r="A17" s="47">
        <v>10</v>
      </c>
      <c r="B17" s="48"/>
      <c r="C17" s="22"/>
      <c r="D17" s="49"/>
      <c r="E17" s="74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5"/>
      <c r="S17" s="25"/>
      <c r="T17" s="24"/>
      <c r="V17">
        <v>10</v>
      </c>
      <c r="W17" s="51">
        <v>13</v>
      </c>
    </row>
    <row r="18" spans="1:23" ht="21" x14ac:dyDescent="0.35">
      <c r="A18" s="47">
        <v>11</v>
      </c>
      <c r="B18" s="48"/>
      <c r="C18" s="22"/>
      <c r="D18" s="49"/>
      <c r="E18" s="74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5"/>
      <c r="S18" s="25"/>
      <c r="T18" s="24"/>
      <c r="V18">
        <v>11</v>
      </c>
      <c r="W18" s="51">
        <v>12</v>
      </c>
    </row>
    <row r="19" spans="1:23" ht="21" x14ac:dyDescent="0.35">
      <c r="A19" s="47">
        <v>12</v>
      </c>
      <c r="B19" s="48"/>
      <c r="C19" s="22"/>
      <c r="D19" s="49"/>
      <c r="E19" s="74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5"/>
      <c r="S19" s="25"/>
      <c r="T19" s="24"/>
      <c r="V19">
        <v>12</v>
      </c>
      <c r="W19" s="51">
        <v>11</v>
      </c>
    </row>
    <row r="20" spans="1:23" ht="21" x14ac:dyDescent="0.35">
      <c r="A20" s="47"/>
      <c r="B20" s="48"/>
      <c r="C20" s="22"/>
      <c r="D20" s="49"/>
      <c r="E20" s="74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5"/>
      <c r="S20" s="25"/>
      <c r="T20" s="24"/>
    </row>
    <row r="21" spans="1:23" ht="21" x14ac:dyDescent="0.35">
      <c r="A21" s="47"/>
      <c r="B21" s="48"/>
      <c r="C21" s="22"/>
      <c r="D21" s="49"/>
      <c r="E21" s="74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5"/>
      <c r="S21" s="25"/>
      <c r="T21" s="24"/>
    </row>
    <row r="22" spans="1:23" ht="21" x14ac:dyDescent="0.35">
      <c r="A22" s="9"/>
      <c r="B22" s="48"/>
      <c r="C22" s="22"/>
      <c r="D22" s="49"/>
      <c r="E22" s="74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5"/>
      <c r="S22" s="25"/>
      <c r="T22" s="24"/>
    </row>
    <row r="23" spans="1:23" ht="21" x14ac:dyDescent="0.35">
      <c r="A23" s="9"/>
      <c r="B23" s="48"/>
      <c r="C23" s="22"/>
      <c r="D23" s="49"/>
      <c r="E23" s="74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5"/>
      <c r="S23" s="25"/>
      <c r="T23" s="24"/>
    </row>
    <row r="24" spans="1:23" ht="21" x14ac:dyDescent="0.35">
      <c r="A24" s="9"/>
      <c r="B24" s="48"/>
      <c r="C24" s="22"/>
      <c r="D24" s="49"/>
      <c r="E24" s="74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5"/>
      <c r="S24" s="25"/>
      <c r="T24" s="24"/>
    </row>
    <row r="25" spans="1:23" ht="21" x14ac:dyDescent="0.35">
      <c r="A25" s="9"/>
      <c r="B25" s="48"/>
      <c r="C25" s="22"/>
      <c r="D25" s="49"/>
      <c r="E25" s="74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5"/>
      <c r="S25" s="25"/>
      <c r="T25" s="24"/>
    </row>
    <row r="26" spans="1:23" ht="21" x14ac:dyDescent="0.35">
      <c r="A26" s="9"/>
      <c r="B26" s="48"/>
      <c r="C26" s="22"/>
      <c r="D26" s="49"/>
      <c r="E26" s="74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5"/>
      <c r="S26" s="25"/>
      <c r="T26" s="24"/>
    </row>
    <row r="27" spans="1:23" ht="21" x14ac:dyDescent="0.35">
      <c r="A27" s="9"/>
      <c r="B27" s="48"/>
      <c r="C27" s="22"/>
      <c r="D27" s="49"/>
      <c r="E27" s="74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5"/>
      <c r="S27" s="25"/>
      <c r="T27" s="24"/>
    </row>
    <row r="28" spans="1:23" ht="21" x14ac:dyDescent="0.35">
      <c r="A28" s="9"/>
      <c r="B28" s="48"/>
      <c r="C28" s="22"/>
      <c r="D28" s="49"/>
      <c r="E28" s="74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5"/>
      <c r="S28" s="25"/>
      <c r="T28" s="24"/>
    </row>
    <row r="29" spans="1:23" x14ac:dyDescent="0.35">
      <c r="F29" s="44"/>
      <c r="G29" s="44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23" x14ac:dyDescent="0.35">
      <c r="F30" s="44"/>
      <c r="G30" s="44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23" x14ac:dyDescent="0.35">
      <c r="F31" s="44"/>
      <c r="G31" s="44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23" x14ac:dyDescent="0.35">
      <c r="F32" s="44"/>
      <c r="G32" s="44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6:17" x14ac:dyDescent="0.35">
      <c r="F33" s="44"/>
      <c r="G33" s="44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6:17" x14ac:dyDescent="0.35">
      <c r="F34" s="44"/>
      <c r="G34" s="44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6:17" x14ac:dyDescent="0.35">
      <c r="F35" s="44"/>
      <c r="G35" s="44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6:17" x14ac:dyDescent="0.35">
      <c r="F36" s="44"/>
      <c r="G36" s="44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6:17" x14ac:dyDescent="0.35">
      <c r="F37" s="44"/>
      <c r="G37" s="44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6:17" x14ac:dyDescent="0.35">
      <c r="F38" s="44"/>
      <c r="G38" s="44"/>
      <c r="H38" s="45"/>
      <c r="I38" s="45"/>
      <c r="J38" s="45"/>
      <c r="K38" s="45"/>
      <c r="L38" s="45"/>
      <c r="M38" s="45"/>
      <c r="N38" s="45"/>
      <c r="O38" s="45"/>
      <c r="P38" s="45"/>
      <c r="Q38" s="45"/>
    </row>
  </sheetData>
  <mergeCells count="16">
    <mergeCell ref="T5:T6"/>
    <mergeCell ref="A7:S7"/>
    <mergeCell ref="A3:R4"/>
    <mergeCell ref="A5:A6"/>
    <mergeCell ref="B5:B6"/>
    <mergeCell ref="C5:C6"/>
    <mergeCell ref="D5:D6"/>
    <mergeCell ref="E5:E6"/>
    <mergeCell ref="F5:G5"/>
    <mergeCell ref="H5:I5"/>
    <mergeCell ref="J5:K5"/>
    <mergeCell ref="L5:M5"/>
    <mergeCell ref="N5:O5"/>
    <mergeCell ref="P5:Q5"/>
    <mergeCell ref="R5:R6"/>
    <mergeCell ref="S5:S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zoomScale="80" zoomScaleNormal="80" workbookViewId="0">
      <selection activeCell="D16" sqref="D16"/>
    </sheetView>
  </sheetViews>
  <sheetFormatPr baseColWidth="10" defaultRowHeight="15.5" x14ac:dyDescent="0.35"/>
  <cols>
    <col min="1" max="1" width="14.26953125" style="1" customWidth="1"/>
    <col min="2" max="2" width="30.54296875" style="1" bestFit="1" customWidth="1"/>
    <col min="3" max="3" width="16.54296875" style="82" bestFit="1" customWidth="1"/>
    <col min="4" max="4" width="38.7265625" style="86" bestFit="1" customWidth="1"/>
    <col min="5" max="5" width="11.7265625" style="1" bestFit="1" customWidth="1"/>
    <col min="6" max="6" width="13.54296875" style="44" bestFit="1" customWidth="1"/>
    <col min="7" max="7" width="9.1796875" style="44" customWidth="1"/>
    <col min="8" max="8" width="13.1796875" style="45" customWidth="1"/>
    <col min="9" max="9" width="10.453125" style="45" customWidth="1"/>
    <col min="10" max="10" width="13.1796875" style="45" customWidth="1"/>
    <col min="11" max="11" width="10.453125" style="45" customWidth="1"/>
    <col min="12" max="12" width="13.54296875" style="45" customWidth="1"/>
    <col min="13" max="13" width="10.453125" style="45" customWidth="1"/>
    <col min="14" max="14" width="13.1796875" style="45" customWidth="1"/>
    <col min="15" max="15" width="10.453125" style="45" customWidth="1"/>
    <col min="16" max="16" width="13.1796875" style="45" customWidth="1"/>
    <col min="17" max="17" width="10.453125" style="45" customWidth="1"/>
    <col min="18" max="18" width="14.453125" bestFit="1" customWidth="1"/>
    <col min="21" max="21" width="12" bestFit="1" customWidth="1"/>
  </cols>
  <sheetData>
    <row r="1" spans="1:23" x14ac:dyDescent="0.35">
      <c r="F1" s="43"/>
    </row>
    <row r="2" spans="1:23" ht="16" thickBot="1" x14ac:dyDescent="0.4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3" ht="13" thickTop="1" x14ac:dyDescent="0.25">
      <c r="A3" s="142" t="s">
        <v>98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4"/>
      <c r="S3" s="144"/>
      <c r="T3" s="145"/>
    </row>
    <row r="4" spans="1:23" ht="15.75" customHeight="1" x14ac:dyDescent="0.25">
      <c r="A4" s="146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8"/>
    </row>
    <row r="5" spans="1:23" ht="75.75" customHeight="1" x14ac:dyDescent="0.25">
      <c r="A5" s="129" t="s">
        <v>8</v>
      </c>
      <c r="B5" s="113" t="s">
        <v>7</v>
      </c>
      <c r="C5" s="149" t="s">
        <v>16</v>
      </c>
      <c r="D5" s="151" t="s">
        <v>5</v>
      </c>
      <c r="E5" s="153" t="s">
        <v>15</v>
      </c>
      <c r="F5" s="155" t="s">
        <v>17</v>
      </c>
      <c r="G5" s="156"/>
      <c r="H5" s="155" t="s">
        <v>18</v>
      </c>
      <c r="I5" s="156"/>
      <c r="J5" s="155" t="s">
        <v>19</v>
      </c>
      <c r="K5" s="156"/>
      <c r="L5" s="155" t="s">
        <v>20</v>
      </c>
      <c r="M5" s="156"/>
      <c r="N5" s="155" t="s">
        <v>29</v>
      </c>
      <c r="O5" s="156"/>
      <c r="P5" s="155" t="s">
        <v>62</v>
      </c>
      <c r="Q5" s="156"/>
      <c r="R5" s="157" t="s">
        <v>14</v>
      </c>
      <c r="S5" s="159" t="s">
        <v>13</v>
      </c>
      <c r="T5" s="119" t="s">
        <v>12</v>
      </c>
    </row>
    <row r="6" spans="1:23" ht="30" customHeight="1" x14ac:dyDescent="0.25">
      <c r="A6" s="130"/>
      <c r="B6" s="114"/>
      <c r="C6" s="150"/>
      <c r="D6" s="152"/>
      <c r="E6" s="154"/>
      <c r="F6" s="46" t="s">
        <v>10</v>
      </c>
      <c r="G6" s="46" t="s">
        <v>9</v>
      </c>
      <c r="H6" s="46" t="s">
        <v>10</v>
      </c>
      <c r="I6" s="46" t="s">
        <v>9</v>
      </c>
      <c r="J6" s="46" t="s">
        <v>10</v>
      </c>
      <c r="K6" s="46" t="s">
        <v>9</v>
      </c>
      <c r="L6" s="46" t="s">
        <v>10</v>
      </c>
      <c r="M6" s="46" t="s">
        <v>9</v>
      </c>
      <c r="N6" s="46" t="s">
        <v>10</v>
      </c>
      <c r="O6" s="46" t="s">
        <v>9</v>
      </c>
      <c r="P6" s="46" t="s">
        <v>10</v>
      </c>
      <c r="Q6" s="46" t="s">
        <v>9</v>
      </c>
      <c r="R6" s="158"/>
      <c r="S6" s="159"/>
      <c r="T6" s="119"/>
    </row>
    <row r="7" spans="1:23" x14ac:dyDescent="0.25">
      <c r="A7" s="125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41"/>
      <c r="V7" s="52" t="s">
        <v>31</v>
      </c>
      <c r="W7" s="52"/>
    </row>
    <row r="8" spans="1:23" ht="21" customHeight="1" x14ac:dyDescent="0.35">
      <c r="A8" s="47">
        <v>1</v>
      </c>
      <c r="B8" s="83" t="s">
        <v>36</v>
      </c>
      <c r="C8" s="84">
        <v>3124359</v>
      </c>
      <c r="D8" s="87" t="s">
        <v>70</v>
      </c>
      <c r="E8" s="77"/>
      <c r="F8" s="75">
        <v>0.3263888888888889</v>
      </c>
      <c r="G8" s="26" t="s">
        <v>77</v>
      </c>
      <c r="H8" s="75">
        <v>0.40763888888888888</v>
      </c>
      <c r="I8" s="26" t="s">
        <v>78</v>
      </c>
      <c r="J8" s="75">
        <v>0.22013888888888888</v>
      </c>
      <c r="K8" s="26" t="s">
        <v>79</v>
      </c>
      <c r="L8" s="75">
        <v>0.16388888888888889</v>
      </c>
      <c r="M8" s="26" t="s">
        <v>80</v>
      </c>
      <c r="N8" s="75">
        <v>0.4993055555555555</v>
      </c>
      <c r="O8" s="26" t="s">
        <v>81</v>
      </c>
      <c r="P8" s="75"/>
      <c r="Q8" s="26"/>
      <c r="R8" s="76" t="s">
        <v>71</v>
      </c>
      <c r="S8" s="25">
        <v>1</v>
      </c>
      <c r="T8" s="24">
        <f>VLOOKUP(S8,$V$8:$W$29,2)</f>
        <v>25</v>
      </c>
      <c r="V8">
        <v>1</v>
      </c>
      <c r="W8" s="51">
        <v>25</v>
      </c>
    </row>
    <row r="9" spans="1:23" ht="21" customHeight="1" x14ac:dyDescent="0.35">
      <c r="A9" s="47">
        <v>2</v>
      </c>
      <c r="B9" s="83" t="s">
        <v>49</v>
      </c>
      <c r="C9" s="84" t="s">
        <v>95</v>
      </c>
      <c r="D9" s="87" t="s">
        <v>50</v>
      </c>
      <c r="E9" s="77" t="s">
        <v>107</v>
      </c>
      <c r="F9" s="75">
        <v>0.15555555555555556</v>
      </c>
      <c r="G9" s="26" t="s">
        <v>82</v>
      </c>
      <c r="H9" s="75">
        <v>0.10486111111111111</v>
      </c>
      <c r="I9" s="26" t="s">
        <v>83</v>
      </c>
      <c r="J9" s="75">
        <v>0.17291666666666669</v>
      </c>
      <c r="K9" s="26" t="s">
        <v>84</v>
      </c>
      <c r="L9" s="75">
        <v>0.16111111111111112</v>
      </c>
      <c r="M9" s="26" t="s">
        <v>85</v>
      </c>
      <c r="N9" s="75">
        <v>0.49513888888888885</v>
      </c>
      <c r="O9" s="26" t="s">
        <v>86</v>
      </c>
      <c r="P9" s="75"/>
      <c r="Q9" s="26"/>
      <c r="R9" s="25" t="s">
        <v>72</v>
      </c>
      <c r="S9" s="25">
        <v>2</v>
      </c>
      <c r="T9" s="24">
        <f t="shared" ref="T9:T23" si="0">VLOOKUP(S9,$V$8:$W$29,2)</f>
        <v>23</v>
      </c>
      <c r="V9">
        <v>2</v>
      </c>
      <c r="W9" s="51">
        <v>23</v>
      </c>
    </row>
    <row r="10" spans="1:23" ht="21" customHeight="1" x14ac:dyDescent="0.35">
      <c r="A10" s="47">
        <v>3</v>
      </c>
      <c r="B10" s="83" t="s">
        <v>67</v>
      </c>
      <c r="C10" s="84" t="s">
        <v>104</v>
      </c>
      <c r="D10" s="87" t="s">
        <v>70</v>
      </c>
      <c r="E10" s="77"/>
      <c r="F10" s="75">
        <v>0.1361111111111111</v>
      </c>
      <c r="G10" s="26" t="s">
        <v>87</v>
      </c>
      <c r="H10" s="75">
        <v>0.24166666666666667</v>
      </c>
      <c r="I10" s="26" t="s">
        <v>88</v>
      </c>
      <c r="J10" s="75">
        <v>0.16597222222222222</v>
      </c>
      <c r="K10" s="26" t="s">
        <v>89</v>
      </c>
      <c r="L10" s="75">
        <v>0.15486111111111112</v>
      </c>
      <c r="M10" s="26" t="s">
        <v>90</v>
      </c>
      <c r="N10" s="75">
        <v>0.11388888888888889</v>
      </c>
      <c r="O10" s="26" t="s">
        <v>91</v>
      </c>
      <c r="P10" s="75"/>
      <c r="Q10" s="26"/>
      <c r="R10" s="25" t="s">
        <v>73</v>
      </c>
      <c r="S10" s="25">
        <v>3</v>
      </c>
      <c r="T10" s="24">
        <f t="shared" si="0"/>
        <v>20</v>
      </c>
      <c r="V10">
        <v>3</v>
      </c>
      <c r="W10" s="51">
        <v>20</v>
      </c>
    </row>
    <row r="11" spans="1:23" ht="21" customHeight="1" x14ac:dyDescent="0.35">
      <c r="A11" s="47">
        <v>4</v>
      </c>
      <c r="B11" s="83" t="s">
        <v>35</v>
      </c>
      <c r="C11" s="84" t="s">
        <v>27</v>
      </c>
      <c r="D11" s="87" t="s">
        <v>48</v>
      </c>
      <c r="E11" s="77" t="s">
        <v>108</v>
      </c>
      <c r="F11" s="75">
        <v>0.11527777777777777</v>
      </c>
      <c r="G11" s="26" t="s">
        <v>92</v>
      </c>
      <c r="H11" s="75">
        <v>0.10347222222222223</v>
      </c>
      <c r="I11" s="26" t="s">
        <v>93</v>
      </c>
      <c r="J11" s="75">
        <v>7.5694444444444439E-2</v>
      </c>
      <c r="K11" s="26" t="s">
        <v>94</v>
      </c>
      <c r="L11" s="75">
        <v>0</v>
      </c>
      <c r="M11" s="26" t="s">
        <v>66</v>
      </c>
      <c r="N11" s="75">
        <v>0</v>
      </c>
      <c r="O11" s="26" t="s">
        <v>66</v>
      </c>
      <c r="P11" s="75"/>
      <c r="Q11" s="26"/>
      <c r="R11" s="25" t="s">
        <v>74</v>
      </c>
      <c r="S11" s="25">
        <v>4</v>
      </c>
      <c r="T11" s="24">
        <f t="shared" si="0"/>
        <v>19</v>
      </c>
      <c r="V11">
        <v>4</v>
      </c>
      <c r="W11" s="51">
        <v>19</v>
      </c>
    </row>
    <row r="12" spans="1:23" ht="21" customHeight="1" x14ac:dyDescent="0.35">
      <c r="A12" s="47">
        <v>5</v>
      </c>
      <c r="B12" s="83" t="s">
        <v>68</v>
      </c>
      <c r="C12" s="84" t="s">
        <v>97</v>
      </c>
      <c r="D12" s="87" t="s">
        <v>48</v>
      </c>
      <c r="E12" s="77" t="s">
        <v>105</v>
      </c>
      <c r="F12" s="75">
        <v>0.11875000000000001</v>
      </c>
      <c r="G12" s="26" t="s">
        <v>75</v>
      </c>
      <c r="H12" s="75">
        <v>0</v>
      </c>
      <c r="I12" s="26" t="s">
        <v>66</v>
      </c>
      <c r="J12" s="75">
        <v>0</v>
      </c>
      <c r="K12" s="26" t="s">
        <v>66</v>
      </c>
      <c r="L12" s="75">
        <v>0</v>
      </c>
      <c r="M12" s="26" t="s">
        <v>66</v>
      </c>
      <c r="N12" s="75">
        <v>0</v>
      </c>
      <c r="O12" s="26" t="s">
        <v>66</v>
      </c>
      <c r="P12" s="75"/>
      <c r="Q12" s="26"/>
      <c r="R12" s="25" t="s">
        <v>75</v>
      </c>
      <c r="S12" s="25">
        <v>5</v>
      </c>
      <c r="T12" s="24">
        <f t="shared" si="0"/>
        <v>18</v>
      </c>
      <c r="V12">
        <v>5</v>
      </c>
      <c r="W12" s="51">
        <v>18</v>
      </c>
    </row>
    <row r="13" spans="1:23" ht="21" customHeight="1" x14ac:dyDescent="0.35">
      <c r="A13" s="47">
        <v>6</v>
      </c>
      <c r="B13" s="83" t="s">
        <v>69</v>
      </c>
      <c r="C13" s="84" t="s">
        <v>96</v>
      </c>
      <c r="D13" s="87" t="s">
        <v>48</v>
      </c>
      <c r="E13" s="77" t="s">
        <v>106</v>
      </c>
      <c r="F13" s="75">
        <v>2.7083333333333334E-2</v>
      </c>
      <c r="G13" s="26" t="s">
        <v>76</v>
      </c>
      <c r="H13" s="75">
        <v>0</v>
      </c>
      <c r="I13" s="26" t="s">
        <v>66</v>
      </c>
      <c r="J13" s="75">
        <v>0</v>
      </c>
      <c r="K13" s="26" t="s">
        <v>66</v>
      </c>
      <c r="L13" s="75">
        <v>0</v>
      </c>
      <c r="M13" s="26" t="s">
        <v>66</v>
      </c>
      <c r="N13" s="75">
        <v>0</v>
      </c>
      <c r="O13" s="26" t="s">
        <v>66</v>
      </c>
      <c r="P13" s="75"/>
      <c r="Q13" s="26"/>
      <c r="R13" s="25" t="s">
        <v>76</v>
      </c>
      <c r="S13" s="25">
        <v>6</v>
      </c>
      <c r="T13" s="24">
        <f t="shared" si="0"/>
        <v>17</v>
      </c>
      <c r="V13">
        <v>6</v>
      </c>
      <c r="W13" s="51">
        <v>17</v>
      </c>
    </row>
    <row r="14" spans="1:23" ht="21" customHeight="1" x14ac:dyDescent="0.35">
      <c r="A14" s="47"/>
      <c r="B14" s="83"/>
      <c r="C14" s="84"/>
      <c r="D14" s="87"/>
      <c r="E14" s="77"/>
      <c r="F14" s="75"/>
      <c r="G14" s="26"/>
      <c r="H14" s="75"/>
      <c r="I14" s="26"/>
      <c r="J14" s="75"/>
      <c r="K14" s="26"/>
      <c r="L14" s="75"/>
      <c r="M14" s="26"/>
      <c r="N14" s="75"/>
      <c r="O14" s="26"/>
      <c r="P14" s="75"/>
      <c r="Q14" s="26"/>
      <c r="R14" s="25"/>
      <c r="S14" s="25">
        <v>7</v>
      </c>
      <c r="T14" s="24">
        <f t="shared" si="0"/>
        <v>16</v>
      </c>
      <c r="V14">
        <v>7</v>
      </c>
      <c r="W14" s="51">
        <v>16</v>
      </c>
    </row>
    <row r="15" spans="1:23" ht="21" customHeight="1" x14ac:dyDescent="0.35">
      <c r="A15" s="47"/>
      <c r="B15" s="83"/>
      <c r="C15" s="84"/>
      <c r="D15" s="87"/>
      <c r="E15" s="77"/>
      <c r="F15" s="75"/>
      <c r="G15" s="26"/>
      <c r="H15" s="75"/>
      <c r="I15" s="26"/>
      <c r="J15" s="75"/>
      <c r="K15" s="26"/>
      <c r="L15" s="75"/>
      <c r="M15" s="26"/>
      <c r="N15" s="75"/>
      <c r="O15" s="26"/>
      <c r="P15" s="75"/>
      <c r="Q15" s="26"/>
      <c r="R15" s="25"/>
      <c r="S15" s="25">
        <v>8</v>
      </c>
      <c r="T15" s="24">
        <f t="shared" si="0"/>
        <v>15</v>
      </c>
      <c r="V15">
        <v>8</v>
      </c>
      <c r="W15" s="51">
        <v>15</v>
      </c>
    </row>
    <row r="16" spans="1:23" ht="21" customHeight="1" x14ac:dyDescent="0.35">
      <c r="A16" s="47"/>
      <c r="B16" s="83"/>
      <c r="C16" s="84"/>
      <c r="D16" s="87"/>
      <c r="E16" s="77"/>
      <c r="F16" s="75"/>
      <c r="G16" s="26"/>
      <c r="H16" s="75"/>
      <c r="I16" s="26"/>
      <c r="J16" s="75"/>
      <c r="K16" s="26"/>
      <c r="L16" s="75"/>
      <c r="M16" s="26"/>
      <c r="N16" s="75"/>
      <c r="O16" s="26"/>
      <c r="P16" s="75"/>
      <c r="Q16" s="26"/>
      <c r="R16" s="25"/>
      <c r="S16" s="25">
        <v>9</v>
      </c>
      <c r="T16" s="24">
        <f t="shared" si="0"/>
        <v>14</v>
      </c>
      <c r="V16">
        <v>9</v>
      </c>
      <c r="W16" s="51">
        <v>14</v>
      </c>
    </row>
    <row r="17" spans="1:23" ht="21" x14ac:dyDescent="0.35">
      <c r="A17" s="47"/>
      <c r="B17" s="83"/>
      <c r="C17" s="84"/>
      <c r="D17" s="87"/>
      <c r="E17" s="77"/>
      <c r="F17" s="75"/>
      <c r="G17" s="26"/>
      <c r="H17" s="75"/>
      <c r="I17" s="26"/>
      <c r="J17" s="75"/>
      <c r="K17" s="26"/>
      <c r="L17" s="75"/>
      <c r="M17" s="26"/>
      <c r="N17" s="75"/>
      <c r="O17" s="26"/>
      <c r="P17" s="75"/>
      <c r="Q17" s="26"/>
      <c r="R17" s="25"/>
      <c r="S17" s="25">
        <v>10</v>
      </c>
      <c r="T17" s="24">
        <f t="shared" si="0"/>
        <v>13</v>
      </c>
      <c r="V17">
        <v>10</v>
      </c>
      <c r="W17" s="51">
        <v>13</v>
      </c>
    </row>
    <row r="18" spans="1:23" ht="21" x14ac:dyDescent="0.35">
      <c r="A18" s="47"/>
      <c r="B18" s="83"/>
      <c r="C18" s="84"/>
      <c r="D18" s="87"/>
      <c r="E18" s="77"/>
      <c r="F18" s="75"/>
      <c r="G18" s="26"/>
      <c r="H18" s="75"/>
      <c r="I18" s="26"/>
      <c r="J18" s="75"/>
      <c r="K18" s="26"/>
      <c r="L18" s="75"/>
      <c r="M18" s="26"/>
      <c r="N18" s="75"/>
      <c r="O18" s="26"/>
      <c r="P18" s="75"/>
      <c r="Q18" s="26"/>
      <c r="R18" s="25"/>
      <c r="S18" s="25">
        <v>11</v>
      </c>
      <c r="T18" s="24">
        <f t="shared" si="0"/>
        <v>12</v>
      </c>
      <c r="V18">
        <v>11</v>
      </c>
      <c r="W18" s="51">
        <v>12</v>
      </c>
    </row>
    <row r="19" spans="1:23" ht="21" x14ac:dyDescent="0.35">
      <c r="A19" s="47"/>
      <c r="B19" s="83"/>
      <c r="C19" s="84"/>
      <c r="D19" s="87"/>
      <c r="E19" s="77"/>
      <c r="F19" s="75"/>
      <c r="G19" s="26"/>
      <c r="H19" s="75"/>
      <c r="I19" s="26"/>
      <c r="J19" s="75"/>
      <c r="K19" s="26"/>
      <c r="L19" s="75"/>
      <c r="M19" s="26"/>
      <c r="N19" s="75"/>
      <c r="O19" s="26"/>
      <c r="P19" s="75"/>
      <c r="Q19" s="26"/>
      <c r="R19" s="25"/>
      <c r="S19" s="25">
        <v>12</v>
      </c>
      <c r="T19" s="24">
        <f t="shared" si="0"/>
        <v>11</v>
      </c>
      <c r="V19">
        <v>12</v>
      </c>
      <c r="W19" s="51">
        <v>11</v>
      </c>
    </row>
    <row r="20" spans="1:23" ht="21" x14ac:dyDescent="0.35">
      <c r="A20" s="47"/>
      <c r="B20" s="83"/>
      <c r="C20" s="84"/>
      <c r="D20" s="87"/>
      <c r="E20" s="77"/>
      <c r="F20" s="75"/>
      <c r="G20" s="26"/>
      <c r="H20" s="75"/>
      <c r="I20" s="26"/>
      <c r="J20" s="75"/>
      <c r="K20" s="26"/>
      <c r="L20" s="75"/>
      <c r="M20" s="26"/>
      <c r="N20" s="75"/>
      <c r="O20" s="26"/>
      <c r="P20" s="75"/>
      <c r="Q20" s="26"/>
      <c r="R20" s="25"/>
      <c r="S20" s="25">
        <v>13</v>
      </c>
      <c r="T20" s="24">
        <f t="shared" si="0"/>
        <v>10</v>
      </c>
      <c r="V20">
        <v>13</v>
      </c>
      <c r="W20" s="51">
        <v>10</v>
      </c>
    </row>
    <row r="21" spans="1:23" ht="21" x14ac:dyDescent="0.35">
      <c r="A21" s="47"/>
      <c r="B21" s="83"/>
      <c r="C21" s="84"/>
      <c r="D21" s="87"/>
      <c r="E21" s="77"/>
      <c r="F21" s="75"/>
      <c r="G21" s="26"/>
      <c r="H21" s="75"/>
      <c r="I21" s="26"/>
      <c r="J21" s="75"/>
      <c r="K21" s="26"/>
      <c r="L21" s="75"/>
      <c r="M21" s="26"/>
      <c r="N21" s="75"/>
      <c r="O21" s="26"/>
      <c r="P21" s="75"/>
      <c r="Q21" s="26"/>
      <c r="R21" s="25"/>
      <c r="S21" s="25">
        <v>14</v>
      </c>
      <c r="T21" s="24">
        <f t="shared" si="0"/>
        <v>9</v>
      </c>
      <c r="V21">
        <v>14</v>
      </c>
      <c r="W21" s="51">
        <v>9</v>
      </c>
    </row>
    <row r="22" spans="1:23" ht="21" x14ac:dyDescent="0.35">
      <c r="A22" s="47"/>
      <c r="B22" s="83"/>
      <c r="C22" s="84"/>
      <c r="D22" s="87"/>
      <c r="E22" s="77"/>
      <c r="F22" s="75"/>
      <c r="G22" s="26"/>
      <c r="H22" s="75"/>
      <c r="I22" s="26"/>
      <c r="J22" s="75"/>
      <c r="K22" s="26"/>
      <c r="L22" s="75"/>
      <c r="M22" s="26"/>
      <c r="N22" s="75"/>
      <c r="O22" s="26"/>
      <c r="P22" s="75"/>
      <c r="Q22" s="26"/>
      <c r="R22" s="25"/>
      <c r="S22" s="25">
        <v>15</v>
      </c>
      <c r="T22" s="24">
        <f t="shared" si="0"/>
        <v>8</v>
      </c>
      <c r="V22">
        <v>15</v>
      </c>
      <c r="W22" s="51">
        <v>8</v>
      </c>
    </row>
    <row r="23" spans="1:23" ht="21" x14ac:dyDescent="0.35">
      <c r="A23" s="47"/>
      <c r="B23" s="83"/>
      <c r="C23" s="84"/>
      <c r="D23" s="87"/>
      <c r="E23" s="77"/>
      <c r="F23" s="75"/>
      <c r="G23" s="26"/>
      <c r="H23" s="75"/>
      <c r="I23" s="26"/>
      <c r="J23" s="75"/>
      <c r="K23" s="26"/>
      <c r="L23" s="75"/>
      <c r="M23" s="26"/>
      <c r="N23" s="75"/>
      <c r="O23" s="26"/>
      <c r="P23" s="75"/>
      <c r="Q23" s="26"/>
      <c r="R23" s="25"/>
      <c r="S23" s="25">
        <v>16</v>
      </c>
      <c r="T23" s="24">
        <f t="shared" si="0"/>
        <v>7</v>
      </c>
      <c r="V23">
        <v>16</v>
      </c>
      <c r="W23" s="51">
        <v>7</v>
      </c>
    </row>
    <row r="24" spans="1:23" ht="21" x14ac:dyDescent="0.35">
      <c r="A24" s="9"/>
      <c r="B24" s="48"/>
      <c r="C24" s="85"/>
      <c r="D24" s="88"/>
      <c r="E24" s="42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5"/>
      <c r="S24" s="25"/>
      <c r="T24" s="24"/>
      <c r="V24">
        <v>17</v>
      </c>
      <c r="W24" s="51">
        <v>6</v>
      </c>
    </row>
    <row r="25" spans="1:23" ht="21" x14ac:dyDescent="0.35">
      <c r="A25" s="9"/>
      <c r="B25" s="48"/>
      <c r="C25" s="85"/>
      <c r="D25" s="88"/>
      <c r="E25" s="42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5"/>
      <c r="S25" s="25"/>
      <c r="T25" s="24"/>
      <c r="V25">
        <v>18</v>
      </c>
      <c r="W25" s="51">
        <v>5</v>
      </c>
    </row>
    <row r="26" spans="1:23" ht="21" x14ac:dyDescent="0.35">
      <c r="A26" s="9"/>
      <c r="B26" s="48"/>
      <c r="C26" s="85"/>
      <c r="D26" s="88"/>
      <c r="E26" s="42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5"/>
      <c r="S26" s="25"/>
      <c r="T26" s="24"/>
      <c r="V26">
        <v>19</v>
      </c>
      <c r="W26" s="51">
        <v>4</v>
      </c>
    </row>
    <row r="27" spans="1:23" ht="21" x14ac:dyDescent="0.35">
      <c r="A27" s="9"/>
      <c r="B27" s="48"/>
      <c r="C27" s="85"/>
      <c r="D27" s="88"/>
      <c r="E27" s="42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5"/>
      <c r="S27" s="25"/>
      <c r="T27" s="24"/>
      <c r="V27">
        <v>20</v>
      </c>
      <c r="W27" s="51">
        <v>3</v>
      </c>
    </row>
    <row r="28" spans="1:23" ht="21" x14ac:dyDescent="0.35">
      <c r="A28" s="9"/>
      <c r="B28" s="48"/>
      <c r="C28" s="85"/>
      <c r="D28" s="88"/>
      <c r="E28" s="42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5"/>
      <c r="S28" s="25"/>
      <c r="T28" s="24"/>
      <c r="V28">
        <v>21</v>
      </c>
      <c r="W28" s="51">
        <v>2</v>
      </c>
    </row>
    <row r="29" spans="1:23" x14ac:dyDescent="0.35">
      <c r="V29">
        <v>22</v>
      </c>
      <c r="W29" s="51">
        <v>1</v>
      </c>
    </row>
    <row r="30" spans="1:23" x14ac:dyDescent="0.35">
      <c r="W30" s="51"/>
    </row>
    <row r="31" spans="1:23" x14ac:dyDescent="0.35">
      <c r="W31" s="51"/>
    </row>
    <row r="32" spans="1:23" x14ac:dyDescent="0.35">
      <c r="W32" s="51"/>
    </row>
  </sheetData>
  <mergeCells count="16">
    <mergeCell ref="A7:S7"/>
    <mergeCell ref="A3:T4"/>
    <mergeCell ref="A5:A6"/>
    <mergeCell ref="B5:B6"/>
    <mergeCell ref="C5:C6"/>
    <mergeCell ref="D5:D6"/>
    <mergeCell ref="E5:E6"/>
    <mergeCell ref="F5:G5"/>
    <mergeCell ref="H5:I5"/>
    <mergeCell ref="J5:K5"/>
    <mergeCell ref="L5:M5"/>
    <mergeCell ref="N5:O5"/>
    <mergeCell ref="R5:R6"/>
    <mergeCell ref="S5:S6"/>
    <mergeCell ref="T5:T6"/>
    <mergeCell ref="P5:Q5"/>
  </mergeCells>
  <pageMargins left="0.75" right="0.75" top="0.33" bottom="0.32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80" zoomScaleNormal="80" workbookViewId="0">
      <selection activeCell="A3" sqref="A3:R4"/>
    </sheetView>
  </sheetViews>
  <sheetFormatPr baseColWidth="10" defaultRowHeight="15.5" x14ac:dyDescent="0.35"/>
  <cols>
    <col min="1" max="1" width="14.26953125" style="1" customWidth="1"/>
    <col min="2" max="2" width="39.26953125" style="1" bestFit="1" customWidth="1"/>
    <col min="3" max="3" width="16.54296875" style="1" bestFit="1" customWidth="1"/>
    <col min="4" max="4" width="25.26953125" style="1" bestFit="1" customWidth="1"/>
    <col min="5" max="5" width="11.7265625" style="1" bestFit="1" customWidth="1"/>
    <col min="6" max="6" width="13.54296875" style="19" customWidth="1"/>
    <col min="7" max="7" width="9.1796875" style="19" hidden="1" customWidth="1"/>
    <col min="8" max="8" width="13.1796875" style="18" customWidth="1"/>
    <col min="9" max="9" width="10.453125" style="18" hidden="1" customWidth="1"/>
    <col min="10" max="10" width="13.1796875" style="18" customWidth="1"/>
    <col min="11" max="11" width="10.453125" style="18" hidden="1" customWidth="1"/>
    <col min="12" max="12" width="13.54296875" style="18" bestFit="1" customWidth="1"/>
    <col min="13" max="13" width="10.453125" style="18" hidden="1" customWidth="1"/>
    <col min="14" max="14" width="13.1796875" style="18" customWidth="1"/>
    <col min="15" max="15" width="10.453125" style="18" hidden="1" customWidth="1"/>
    <col min="16" max="16" width="14.453125" bestFit="1" customWidth="1"/>
    <col min="19" max="19" width="12" bestFit="1" customWidth="1"/>
  </cols>
  <sheetData>
    <row r="1" spans="1:23" x14ac:dyDescent="0.35">
      <c r="E1" s="89"/>
      <c r="F1" s="90"/>
      <c r="G1" s="91"/>
      <c r="H1" s="92"/>
    </row>
    <row r="2" spans="1:23" ht="16" thickBot="1" x14ac:dyDescent="0.4">
      <c r="F2" s="1"/>
      <c r="G2" s="1"/>
      <c r="H2" s="1"/>
      <c r="I2" s="1"/>
      <c r="J2" s="1"/>
      <c r="K2" s="1"/>
      <c r="L2" s="1"/>
      <c r="M2" s="1"/>
      <c r="N2" s="1"/>
      <c r="O2" s="1"/>
    </row>
    <row r="3" spans="1:23" ht="13.5" customHeight="1" thickTop="1" x14ac:dyDescent="0.25">
      <c r="A3" s="160" t="s">
        <v>100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2"/>
    </row>
    <row r="4" spans="1:23" ht="15.75" customHeight="1" x14ac:dyDescent="0.25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5"/>
    </row>
    <row r="5" spans="1:23" ht="75.75" customHeight="1" x14ac:dyDescent="0.25">
      <c r="A5" s="129" t="s">
        <v>8</v>
      </c>
      <c r="B5" s="113" t="s">
        <v>7</v>
      </c>
      <c r="C5" s="149" t="s">
        <v>16</v>
      </c>
      <c r="D5" s="113" t="s">
        <v>5</v>
      </c>
      <c r="E5" s="153" t="s">
        <v>15</v>
      </c>
      <c r="F5" s="155" t="s">
        <v>17</v>
      </c>
      <c r="G5" s="156"/>
      <c r="H5" s="155" t="s">
        <v>18</v>
      </c>
      <c r="I5" s="156"/>
      <c r="J5" s="155" t="s">
        <v>19</v>
      </c>
      <c r="K5" s="156"/>
      <c r="L5" s="155" t="s">
        <v>20</v>
      </c>
      <c r="M5" s="156"/>
      <c r="N5" s="155" t="s">
        <v>29</v>
      </c>
      <c r="O5" s="156"/>
      <c r="P5" s="155" t="s">
        <v>62</v>
      </c>
      <c r="Q5" s="156"/>
      <c r="R5" s="157" t="s">
        <v>14</v>
      </c>
      <c r="S5" s="159" t="s">
        <v>13</v>
      </c>
      <c r="T5" s="119" t="s">
        <v>12</v>
      </c>
    </row>
    <row r="6" spans="1:23" ht="30" customHeight="1" x14ac:dyDescent="0.25">
      <c r="A6" s="130"/>
      <c r="B6" s="114"/>
      <c r="C6" s="150"/>
      <c r="D6" s="114"/>
      <c r="E6" s="154"/>
      <c r="F6" s="46" t="s">
        <v>10</v>
      </c>
      <c r="G6" s="46" t="s">
        <v>9</v>
      </c>
      <c r="H6" s="46" t="s">
        <v>10</v>
      </c>
      <c r="I6" s="46" t="s">
        <v>9</v>
      </c>
      <c r="J6" s="46" t="s">
        <v>10</v>
      </c>
      <c r="K6" s="46" t="s">
        <v>9</v>
      </c>
      <c r="L6" s="46" t="s">
        <v>10</v>
      </c>
      <c r="M6" s="46" t="s">
        <v>9</v>
      </c>
      <c r="N6" s="46" t="s">
        <v>10</v>
      </c>
      <c r="O6" s="46" t="s">
        <v>9</v>
      </c>
      <c r="P6" s="46" t="s">
        <v>10</v>
      </c>
      <c r="Q6" s="46" t="s">
        <v>9</v>
      </c>
      <c r="R6" s="158"/>
      <c r="S6" s="159"/>
      <c r="T6" s="119"/>
    </row>
    <row r="7" spans="1:23" x14ac:dyDescent="0.25">
      <c r="A7" s="125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73"/>
      <c r="V7" s="52" t="s">
        <v>31</v>
      </c>
      <c r="W7" s="52"/>
    </row>
    <row r="8" spans="1:23" ht="21" x14ac:dyDescent="0.35">
      <c r="A8" s="47">
        <v>1</v>
      </c>
      <c r="B8" s="39"/>
      <c r="C8" s="39"/>
      <c r="D8" s="39"/>
      <c r="E8" s="74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5">
        <f>+N8+L8+J8+H8+F8</f>
        <v>0</v>
      </c>
      <c r="S8" s="25">
        <v>5</v>
      </c>
      <c r="T8" s="24">
        <f>VLOOKUP(S8,$V$8:$W$19,2)</f>
        <v>18</v>
      </c>
      <c r="V8">
        <v>1</v>
      </c>
      <c r="W8" s="51">
        <v>25</v>
      </c>
    </row>
    <row r="9" spans="1:23" ht="21" x14ac:dyDescent="0.35">
      <c r="A9" s="47">
        <v>2</v>
      </c>
      <c r="B9" s="48"/>
      <c r="C9" s="39"/>
      <c r="D9" s="39"/>
      <c r="E9" s="74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5">
        <f t="shared" ref="R9:R15" si="0">+N9+L9+J9+H9+F9</f>
        <v>0</v>
      </c>
      <c r="S9" s="25">
        <v>7</v>
      </c>
      <c r="T9" s="24">
        <f t="shared" ref="T9:T14" si="1">VLOOKUP(S9,$V$8:$W$19,2)</f>
        <v>16</v>
      </c>
      <c r="V9">
        <v>2</v>
      </c>
      <c r="W9" s="51">
        <v>23</v>
      </c>
    </row>
    <row r="10" spans="1:23" ht="21" x14ac:dyDescent="0.35">
      <c r="A10" s="47">
        <v>3</v>
      </c>
      <c r="B10" s="48"/>
      <c r="C10" s="39"/>
      <c r="D10" s="39"/>
      <c r="E10" s="74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5">
        <f t="shared" si="0"/>
        <v>0</v>
      </c>
      <c r="S10" s="25">
        <v>6</v>
      </c>
      <c r="T10" s="24">
        <f t="shared" si="1"/>
        <v>17</v>
      </c>
      <c r="V10">
        <v>3</v>
      </c>
      <c r="W10" s="51">
        <v>20</v>
      </c>
    </row>
    <row r="11" spans="1:23" ht="21" x14ac:dyDescent="0.35">
      <c r="A11" s="47">
        <v>4</v>
      </c>
      <c r="B11" s="48"/>
      <c r="C11" s="39"/>
      <c r="D11" s="39"/>
      <c r="E11" s="74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5">
        <f t="shared" si="0"/>
        <v>0</v>
      </c>
      <c r="S11" s="25">
        <v>4</v>
      </c>
      <c r="T11" s="24">
        <f t="shared" si="1"/>
        <v>19</v>
      </c>
      <c r="V11">
        <v>4</v>
      </c>
      <c r="W11" s="51">
        <v>19</v>
      </c>
    </row>
    <row r="12" spans="1:23" ht="21" x14ac:dyDescent="0.35">
      <c r="A12" s="47">
        <v>5</v>
      </c>
      <c r="B12" s="48"/>
      <c r="C12" s="39"/>
      <c r="D12" s="39"/>
      <c r="E12" s="74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5">
        <f t="shared" si="0"/>
        <v>0</v>
      </c>
      <c r="S12" s="25">
        <v>3</v>
      </c>
      <c r="T12" s="24">
        <f t="shared" si="1"/>
        <v>20</v>
      </c>
      <c r="V12">
        <v>5</v>
      </c>
      <c r="W12" s="51">
        <v>18</v>
      </c>
    </row>
    <row r="13" spans="1:23" ht="21" x14ac:dyDescent="0.35">
      <c r="A13" s="47">
        <v>6</v>
      </c>
      <c r="B13" s="48"/>
      <c r="C13" s="39"/>
      <c r="D13" s="39"/>
      <c r="E13" s="74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5">
        <f t="shared" si="0"/>
        <v>0</v>
      </c>
      <c r="S13" s="25">
        <v>2</v>
      </c>
      <c r="T13" s="24">
        <f t="shared" si="1"/>
        <v>23</v>
      </c>
      <c r="V13">
        <v>6</v>
      </c>
      <c r="W13" s="51">
        <v>17</v>
      </c>
    </row>
    <row r="14" spans="1:23" ht="21" x14ac:dyDescent="0.35">
      <c r="A14" s="47">
        <v>7</v>
      </c>
      <c r="B14" s="48"/>
      <c r="C14" s="39"/>
      <c r="D14" s="39"/>
      <c r="E14" s="74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5">
        <f t="shared" si="0"/>
        <v>0</v>
      </c>
      <c r="S14" s="25">
        <v>1</v>
      </c>
      <c r="T14" s="24">
        <f t="shared" si="1"/>
        <v>25</v>
      </c>
      <c r="V14">
        <v>7</v>
      </c>
      <c r="W14" s="51">
        <v>16</v>
      </c>
    </row>
    <row r="15" spans="1:23" ht="21" x14ac:dyDescent="0.35">
      <c r="A15" s="47">
        <v>8</v>
      </c>
      <c r="B15" s="48"/>
      <c r="C15" s="40"/>
      <c r="D15" s="39"/>
      <c r="E15" s="74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5">
        <f t="shared" si="0"/>
        <v>0</v>
      </c>
      <c r="S15" s="25"/>
      <c r="T15" s="24" t="e">
        <f>VLOOKUP(S15,$V$8:$W$19,2)</f>
        <v>#N/A</v>
      </c>
      <c r="V15">
        <v>8</v>
      </c>
      <c r="W15" s="51">
        <v>15</v>
      </c>
    </row>
    <row r="16" spans="1:23" ht="21" x14ac:dyDescent="0.35">
      <c r="A16" s="47">
        <v>9</v>
      </c>
      <c r="B16" s="48"/>
      <c r="C16" s="22"/>
      <c r="D16" s="49"/>
      <c r="E16" s="74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5"/>
      <c r="S16" s="25"/>
      <c r="T16" s="24"/>
      <c r="V16">
        <v>9</v>
      </c>
      <c r="W16" s="51">
        <v>14</v>
      </c>
    </row>
    <row r="17" spans="1:23" ht="21" x14ac:dyDescent="0.35">
      <c r="A17" s="47">
        <v>10</v>
      </c>
      <c r="B17" s="48"/>
      <c r="C17" s="22"/>
      <c r="D17" s="49"/>
      <c r="E17" s="74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5"/>
      <c r="S17" s="25"/>
      <c r="T17" s="24"/>
      <c r="V17">
        <v>10</v>
      </c>
      <c r="W17" s="51">
        <v>13</v>
      </c>
    </row>
    <row r="18" spans="1:23" ht="21" x14ac:dyDescent="0.35">
      <c r="A18" s="47">
        <v>11</v>
      </c>
      <c r="B18" s="48"/>
      <c r="C18" s="22"/>
      <c r="D18" s="49"/>
      <c r="E18" s="74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5"/>
      <c r="S18" s="25"/>
      <c r="T18" s="24"/>
      <c r="V18">
        <v>11</v>
      </c>
      <c r="W18" s="51">
        <v>12</v>
      </c>
    </row>
    <row r="19" spans="1:23" ht="21" x14ac:dyDescent="0.35">
      <c r="A19" s="47">
        <v>12</v>
      </c>
      <c r="B19" s="48"/>
      <c r="C19" s="22"/>
      <c r="D19" s="49"/>
      <c r="E19" s="74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5"/>
      <c r="S19" s="25"/>
      <c r="T19" s="24"/>
      <c r="V19">
        <v>12</v>
      </c>
      <c r="W19" s="51">
        <v>11</v>
      </c>
    </row>
    <row r="20" spans="1:23" ht="21" x14ac:dyDescent="0.35">
      <c r="A20" s="47"/>
      <c r="B20" s="48"/>
      <c r="C20" s="22"/>
      <c r="D20" s="49"/>
      <c r="E20" s="74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5"/>
      <c r="S20" s="25"/>
      <c r="T20" s="24"/>
    </row>
    <row r="21" spans="1:23" ht="21" x14ac:dyDescent="0.35">
      <c r="A21" s="47"/>
      <c r="B21" s="48"/>
      <c r="C21" s="22"/>
      <c r="D21" s="49"/>
      <c r="E21" s="74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5"/>
      <c r="S21" s="25"/>
      <c r="T21" s="24"/>
    </row>
    <row r="22" spans="1:23" ht="21" x14ac:dyDescent="0.35">
      <c r="A22" s="9"/>
      <c r="B22" s="48"/>
      <c r="C22" s="22"/>
      <c r="D22" s="49"/>
      <c r="E22" s="74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5"/>
      <c r="S22" s="25"/>
      <c r="T22" s="24"/>
    </row>
    <row r="23" spans="1:23" ht="21" x14ac:dyDescent="0.35">
      <c r="A23" s="9"/>
      <c r="B23" s="48"/>
      <c r="C23" s="22"/>
      <c r="D23" s="49"/>
      <c r="E23" s="74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5"/>
      <c r="S23" s="25"/>
      <c r="T23" s="24"/>
    </row>
    <row r="24" spans="1:23" ht="21" x14ac:dyDescent="0.35">
      <c r="A24" s="9"/>
      <c r="B24" s="48"/>
      <c r="C24" s="22"/>
      <c r="D24" s="49"/>
      <c r="E24" s="74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5"/>
      <c r="S24" s="25"/>
      <c r="T24" s="24"/>
    </row>
    <row r="25" spans="1:23" ht="21" x14ac:dyDescent="0.35">
      <c r="A25" s="9"/>
      <c r="B25" s="48"/>
      <c r="C25" s="22"/>
      <c r="D25" s="49"/>
      <c r="E25" s="74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5"/>
      <c r="S25" s="25"/>
      <c r="T25" s="24"/>
    </row>
    <row r="26" spans="1:23" ht="21" x14ac:dyDescent="0.35">
      <c r="A26" s="9"/>
      <c r="B26" s="48"/>
      <c r="C26" s="22"/>
      <c r="D26" s="49"/>
      <c r="E26" s="74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5"/>
      <c r="S26" s="25"/>
      <c r="T26" s="24"/>
    </row>
    <row r="27" spans="1:23" ht="21" x14ac:dyDescent="0.35">
      <c r="A27" s="9"/>
      <c r="B27" s="48"/>
      <c r="C27" s="22"/>
      <c r="D27" s="49"/>
      <c r="E27" s="74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5"/>
      <c r="S27" s="25"/>
      <c r="T27" s="24"/>
    </row>
    <row r="28" spans="1:23" ht="21" x14ac:dyDescent="0.35">
      <c r="A28" s="9"/>
      <c r="B28" s="48"/>
      <c r="C28" s="22"/>
      <c r="D28" s="49"/>
      <c r="E28" s="74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5"/>
      <c r="S28" s="25"/>
      <c r="T28" s="24"/>
    </row>
    <row r="29" spans="1:23" x14ac:dyDescent="0.35">
      <c r="F29" s="44"/>
      <c r="G29" s="44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23" x14ac:dyDescent="0.35">
      <c r="F30" s="44"/>
      <c r="G30" s="44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23" x14ac:dyDescent="0.35">
      <c r="F31" s="44"/>
      <c r="G31" s="44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23" x14ac:dyDescent="0.35">
      <c r="F32" s="44"/>
      <c r="G32" s="44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6:17" x14ac:dyDescent="0.35">
      <c r="F33" s="44"/>
      <c r="G33" s="44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6:17" x14ac:dyDescent="0.35">
      <c r="F34" s="44"/>
      <c r="G34" s="44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6:17" x14ac:dyDescent="0.35">
      <c r="F35" s="44"/>
      <c r="G35" s="44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6:17" x14ac:dyDescent="0.35">
      <c r="F36" s="44"/>
      <c r="G36" s="44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6:17" x14ac:dyDescent="0.35">
      <c r="F37" s="44"/>
      <c r="G37" s="44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6:17" x14ac:dyDescent="0.35">
      <c r="F38" s="44"/>
      <c r="G38" s="44"/>
      <c r="H38" s="45"/>
      <c r="I38" s="45"/>
      <c r="J38" s="45"/>
      <c r="K38" s="45"/>
      <c r="L38" s="45"/>
      <c r="M38" s="45"/>
      <c r="N38" s="45"/>
      <c r="O38" s="45"/>
      <c r="P38" s="45"/>
      <c r="Q38" s="45"/>
    </row>
  </sheetData>
  <sortState ref="A11:P18">
    <sortCondition ref="A11:A18"/>
  </sortState>
  <mergeCells count="16">
    <mergeCell ref="S5:S6"/>
    <mergeCell ref="T5:T6"/>
    <mergeCell ref="A7:S7"/>
    <mergeCell ref="L5:M5"/>
    <mergeCell ref="A3:R4"/>
    <mergeCell ref="A5:A6"/>
    <mergeCell ref="B5:B6"/>
    <mergeCell ref="C5:C6"/>
    <mergeCell ref="D5:D6"/>
    <mergeCell ref="E5:E6"/>
    <mergeCell ref="F5:G5"/>
    <mergeCell ref="H5:I5"/>
    <mergeCell ref="J5:K5"/>
    <mergeCell ref="N5:O5"/>
    <mergeCell ref="R5:R6"/>
    <mergeCell ref="P5:Q5"/>
  </mergeCells>
  <pageMargins left="0.75" right="0.75" top="0.33" bottom="0.32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70" zoomScaleNormal="70" workbookViewId="0">
      <selection sqref="A1:E1"/>
    </sheetView>
  </sheetViews>
  <sheetFormatPr baseColWidth="10" defaultRowHeight="15.5" x14ac:dyDescent="0.35"/>
  <cols>
    <col min="1" max="1" width="14.26953125" style="1" customWidth="1"/>
    <col min="2" max="2" width="27.1796875" style="1" bestFit="1" customWidth="1"/>
    <col min="3" max="3" width="20.1796875" style="1" bestFit="1" customWidth="1"/>
    <col min="4" max="4" width="25.26953125" style="1" bestFit="1" customWidth="1"/>
    <col min="5" max="5" width="11.7265625" style="1" bestFit="1" customWidth="1"/>
    <col min="6" max="6" width="12.54296875" style="19" bestFit="1" customWidth="1"/>
    <col min="7" max="7" width="9.1796875" style="19" hidden="1" customWidth="1"/>
    <col min="8" max="8" width="13.1796875" style="18" customWidth="1"/>
    <col min="9" max="9" width="10.453125" style="18" hidden="1" customWidth="1"/>
    <col min="10" max="10" width="13.1796875" style="18" customWidth="1"/>
    <col min="11" max="11" width="10.453125" style="18" hidden="1" customWidth="1"/>
    <col min="12" max="12" width="13.54296875" style="18" bestFit="1" customWidth="1"/>
    <col min="13" max="13" width="10.453125" style="18" hidden="1" customWidth="1"/>
    <col min="14" max="14" width="13.1796875" style="18" customWidth="1"/>
    <col min="15" max="15" width="10.453125" style="18" hidden="1" customWidth="1"/>
    <col min="16" max="16" width="14.453125" bestFit="1" customWidth="1"/>
    <col min="19" max="19" width="12" bestFit="1" customWidth="1"/>
  </cols>
  <sheetData>
    <row r="1" spans="1:23" x14ac:dyDescent="0.35">
      <c r="A1" s="93"/>
      <c r="F1" s="20"/>
    </row>
    <row r="2" spans="1:23" ht="16" thickBot="1" x14ac:dyDescent="0.4">
      <c r="F2" s="1"/>
      <c r="G2" s="1"/>
      <c r="H2" s="1"/>
      <c r="I2" s="1"/>
      <c r="J2" s="1"/>
      <c r="K2" s="1"/>
      <c r="L2" s="1"/>
      <c r="M2" s="1"/>
      <c r="N2" s="1"/>
      <c r="O2" s="1"/>
    </row>
    <row r="3" spans="1:23" ht="13" thickTop="1" x14ac:dyDescent="0.25">
      <c r="A3" s="103" t="s">
        <v>99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5"/>
      <c r="Q3" s="105"/>
      <c r="R3" s="166"/>
    </row>
    <row r="4" spans="1:23" ht="15.75" customHeight="1" x14ac:dyDescent="0.25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67"/>
    </row>
    <row r="5" spans="1:23" ht="75.75" customHeight="1" x14ac:dyDescent="0.25">
      <c r="A5" s="129" t="s">
        <v>8</v>
      </c>
      <c r="B5" s="113" t="s">
        <v>7</v>
      </c>
      <c r="C5" s="149" t="s">
        <v>16</v>
      </c>
      <c r="D5" s="113" t="s">
        <v>5</v>
      </c>
      <c r="E5" s="153" t="s">
        <v>15</v>
      </c>
      <c r="F5" s="155" t="s">
        <v>17</v>
      </c>
      <c r="G5" s="156"/>
      <c r="H5" s="155" t="s">
        <v>18</v>
      </c>
      <c r="I5" s="156"/>
      <c r="J5" s="155" t="s">
        <v>19</v>
      </c>
      <c r="K5" s="156"/>
      <c r="L5" s="155" t="s">
        <v>20</v>
      </c>
      <c r="M5" s="156"/>
      <c r="N5" s="155" t="s">
        <v>29</v>
      </c>
      <c r="O5" s="156"/>
      <c r="P5" s="155" t="s">
        <v>62</v>
      </c>
      <c r="Q5" s="156"/>
      <c r="R5" s="157" t="s">
        <v>14</v>
      </c>
      <c r="S5" s="159" t="s">
        <v>13</v>
      </c>
      <c r="T5" s="119" t="s">
        <v>12</v>
      </c>
    </row>
    <row r="6" spans="1:23" ht="30" customHeight="1" x14ac:dyDescent="0.25">
      <c r="A6" s="130"/>
      <c r="B6" s="114"/>
      <c r="C6" s="150"/>
      <c r="D6" s="114"/>
      <c r="E6" s="154"/>
      <c r="F6" s="46" t="s">
        <v>10</v>
      </c>
      <c r="G6" s="46" t="s">
        <v>9</v>
      </c>
      <c r="H6" s="46" t="s">
        <v>10</v>
      </c>
      <c r="I6" s="46" t="s">
        <v>9</v>
      </c>
      <c r="J6" s="46" t="s">
        <v>10</v>
      </c>
      <c r="K6" s="46" t="s">
        <v>9</v>
      </c>
      <c r="L6" s="46" t="s">
        <v>10</v>
      </c>
      <c r="M6" s="46" t="s">
        <v>9</v>
      </c>
      <c r="N6" s="46" t="s">
        <v>10</v>
      </c>
      <c r="O6" s="46" t="s">
        <v>9</v>
      </c>
      <c r="P6" s="46" t="s">
        <v>10</v>
      </c>
      <c r="Q6" s="46" t="s">
        <v>9</v>
      </c>
      <c r="R6" s="158"/>
      <c r="S6" s="159"/>
      <c r="T6" s="119"/>
    </row>
    <row r="7" spans="1:23" x14ac:dyDescent="0.25">
      <c r="A7" s="125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73"/>
      <c r="V7" s="52" t="s">
        <v>31</v>
      </c>
      <c r="W7" s="52"/>
    </row>
    <row r="8" spans="1:23" ht="21" x14ac:dyDescent="0.35">
      <c r="A8" s="47">
        <v>1</v>
      </c>
      <c r="B8" s="39"/>
      <c r="C8" s="39"/>
      <c r="D8" s="39"/>
      <c r="E8" s="74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5">
        <f>+N8+L8+J8+H8+F8</f>
        <v>0</v>
      </c>
      <c r="S8" s="25">
        <v>5</v>
      </c>
      <c r="T8" s="24">
        <f>VLOOKUP(S8,$V$8:$W$19,2)</f>
        <v>18</v>
      </c>
      <c r="V8">
        <v>1</v>
      </c>
      <c r="W8" s="51">
        <v>25</v>
      </c>
    </row>
    <row r="9" spans="1:23" ht="21" x14ac:dyDescent="0.35">
      <c r="A9" s="47">
        <v>2</v>
      </c>
      <c r="B9" s="48"/>
      <c r="C9" s="39"/>
      <c r="D9" s="39"/>
      <c r="E9" s="74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5">
        <f t="shared" ref="R9:R15" si="0">+N9+L9+J9+H9+F9</f>
        <v>0</v>
      </c>
      <c r="S9" s="25">
        <v>7</v>
      </c>
      <c r="T9" s="24">
        <f t="shared" ref="T9:T14" si="1">VLOOKUP(S9,$V$8:$W$19,2)</f>
        <v>16</v>
      </c>
      <c r="V9">
        <v>2</v>
      </c>
      <c r="W9" s="51">
        <v>23</v>
      </c>
    </row>
    <row r="10" spans="1:23" ht="21" x14ac:dyDescent="0.35">
      <c r="A10" s="47">
        <v>3</v>
      </c>
      <c r="B10" s="48"/>
      <c r="C10" s="39"/>
      <c r="D10" s="39"/>
      <c r="E10" s="74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5">
        <f t="shared" si="0"/>
        <v>0</v>
      </c>
      <c r="S10" s="25">
        <v>6</v>
      </c>
      <c r="T10" s="24">
        <f t="shared" si="1"/>
        <v>17</v>
      </c>
      <c r="V10">
        <v>3</v>
      </c>
      <c r="W10" s="51">
        <v>20</v>
      </c>
    </row>
    <row r="11" spans="1:23" ht="21" x14ac:dyDescent="0.35">
      <c r="A11" s="47">
        <v>4</v>
      </c>
      <c r="B11" s="48"/>
      <c r="C11" s="39"/>
      <c r="D11" s="39"/>
      <c r="E11" s="74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5">
        <f t="shared" si="0"/>
        <v>0</v>
      </c>
      <c r="S11" s="25">
        <v>4</v>
      </c>
      <c r="T11" s="24">
        <f t="shared" si="1"/>
        <v>19</v>
      </c>
      <c r="V11">
        <v>4</v>
      </c>
      <c r="W11" s="51">
        <v>19</v>
      </c>
    </row>
    <row r="12" spans="1:23" ht="21" x14ac:dyDescent="0.35">
      <c r="A12" s="47">
        <v>5</v>
      </c>
      <c r="B12" s="48"/>
      <c r="C12" s="39"/>
      <c r="D12" s="39"/>
      <c r="E12" s="74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5">
        <f t="shared" si="0"/>
        <v>0</v>
      </c>
      <c r="S12" s="25">
        <v>3</v>
      </c>
      <c r="T12" s="24">
        <f t="shared" si="1"/>
        <v>20</v>
      </c>
      <c r="V12">
        <v>5</v>
      </c>
      <c r="W12" s="51">
        <v>18</v>
      </c>
    </row>
    <row r="13" spans="1:23" ht="21" x14ac:dyDescent="0.35">
      <c r="A13" s="47">
        <v>6</v>
      </c>
      <c r="B13" s="48"/>
      <c r="C13" s="39"/>
      <c r="D13" s="39"/>
      <c r="E13" s="74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5">
        <f t="shared" si="0"/>
        <v>0</v>
      </c>
      <c r="S13" s="25">
        <v>2</v>
      </c>
      <c r="T13" s="24">
        <f t="shared" si="1"/>
        <v>23</v>
      </c>
      <c r="V13">
        <v>6</v>
      </c>
      <c r="W13" s="51">
        <v>17</v>
      </c>
    </row>
    <row r="14" spans="1:23" ht="21" x14ac:dyDescent="0.35">
      <c r="A14" s="47">
        <v>7</v>
      </c>
      <c r="B14" s="48"/>
      <c r="C14" s="39"/>
      <c r="D14" s="39"/>
      <c r="E14" s="74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5">
        <f t="shared" si="0"/>
        <v>0</v>
      </c>
      <c r="S14" s="25">
        <v>1</v>
      </c>
      <c r="T14" s="24">
        <f t="shared" si="1"/>
        <v>25</v>
      </c>
      <c r="V14">
        <v>7</v>
      </c>
      <c r="W14" s="51">
        <v>16</v>
      </c>
    </row>
    <row r="15" spans="1:23" ht="21" x14ac:dyDescent="0.35">
      <c r="A15" s="47">
        <v>8</v>
      </c>
      <c r="B15" s="48"/>
      <c r="C15" s="40"/>
      <c r="D15" s="39"/>
      <c r="E15" s="74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5">
        <f t="shared" si="0"/>
        <v>0</v>
      </c>
      <c r="S15" s="25"/>
      <c r="T15" s="24" t="e">
        <f>VLOOKUP(S15,$V$8:$W$19,2)</f>
        <v>#N/A</v>
      </c>
      <c r="V15">
        <v>8</v>
      </c>
      <c r="W15" s="51">
        <v>15</v>
      </c>
    </row>
    <row r="16" spans="1:23" ht="21" x14ac:dyDescent="0.35">
      <c r="A16" s="47">
        <v>9</v>
      </c>
      <c r="B16" s="48"/>
      <c r="C16" s="22"/>
      <c r="D16" s="49"/>
      <c r="E16" s="74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5"/>
      <c r="S16" s="25"/>
      <c r="T16" s="24"/>
      <c r="V16">
        <v>9</v>
      </c>
      <c r="W16" s="51">
        <v>14</v>
      </c>
    </row>
    <row r="17" spans="1:23" ht="21" x14ac:dyDescent="0.35">
      <c r="A17" s="47">
        <v>10</v>
      </c>
      <c r="B17" s="48"/>
      <c r="C17" s="22"/>
      <c r="D17" s="49"/>
      <c r="E17" s="74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5"/>
      <c r="S17" s="25"/>
      <c r="T17" s="24"/>
      <c r="V17">
        <v>10</v>
      </c>
      <c r="W17" s="51">
        <v>13</v>
      </c>
    </row>
    <row r="18" spans="1:23" ht="21" x14ac:dyDescent="0.35">
      <c r="A18" s="47">
        <v>11</v>
      </c>
      <c r="B18" s="48"/>
      <c r="C18" s="22"/>
      <c r="D18" s="49"/>
      <c r="E18" s="74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5"/>
      <c r="S18" s="25"/>
      <c r="T18" s="24"/>
      <c r="V18">
        <v>11</v>
      </c>
      <c r="W18" s="51">
        <v>12</v>
      </c>
    </row>
    <row r="19" spans="1:23" ht="21" x14ac:dyDescent="0.35">
      <c r="A19" s="47">
        <v>12</v>
      </c>
      <c r="B19" s="48"/>
      <c r="C19" s="22"/>
      <c r="D19" s="49"/>
      <c r="E19" s="74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5"/>
      <c r="S19" s="25"/>
      <c r="T19" s="24"/>
      <c r="V19">
        <v>12</v>
      </c>
      <c r="W19" s="51">
        <v>11</v>
      </c>
    </row>
    <row r="20" spans="1:23" ht="21" x14ac:dyDescent="0.35">
      <c r="A20" s="47"/>
      <c r="B20" s="48"/>
      <c r="C20" s="22"/>
      <c r="D20" s="49"/>
      <c r="E20" s="74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5"/>
      <c r="S20" s="25"/>
      <c r="T20" s="24"/>
    </row>
    <row r="21" spans="1:23" ht="21" x14ac:dyDescent="0.35">
      <c r="A21" s="47"/>
      <c r="B21" s="48"/>
      <c r="C21" s="22"/>
      <c r="D21" s="49"/>
      <c r="E21" s="74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5"/>
      <c r="S21" s="25"/>
      <c r="T21" s="24"/>
    </row>
    <row r="22" spans="1:23" ht="21" x14ac:dyDescent="0.35">
      <c r="A22" s="9"/>
      <c r="B22" s="48"/>
      <c r="C22" s="22"/>
      <c r="D22" s="49"/>
      <c r="E22" s="74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5"/>
      <c r="S22" s="25"/>
      <c r="T22" s="24"/>
    </row>
    <row r="23" spans="1:23" ht="21" x14ac:dyDescent="0.35">
      <c r="A23" s="9"/>
      <c r="B23" s="48"/>
      <c r="C23" s="22"/>
      <c r="D23" s="49"/>
      <c r="E23" s="74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5"/>
      <c r="S23" s="25"/>
      <c r="T23" s="24"/>
    </row>
    <row r="24" spans="1:23" ht="21" x14ac:dyDescent="0.35">
      <c r="A24" s="9"/>
      <c r="B24" s="48"/>
      <c r="C24" s="22"/>
      <c r="D24" s="49"/>
      <c r="E24" s="74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5"/>
      <c r="S24" s="25"/>
      <c r="T24" s="24"/>
    </row>
    <row r="25" spans="1:23" ht="21" x14ac:dyDescent="0.35">
      <c r="A25" s="9"/>
      <c r="B25" s="48"/>
      <c r="C25" s="22"/>
      <c r="D25" s="49"/>
      <c r="E25" s="74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5"/>
      <c r="S25" s="25"/>
      <c r="T25" s="24"/>
    </row>
    <row r="26" spans="1:23" ht="21" x14ac:dyDescent="0.35">
      <c r="A26" s="9"/>
      <c r="B26" s="48"/>
      <c r="C26" s="22"/>
      <c r="D26" s="49"/>
      <c r="E26" s="74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5"/>
      <c r="S26" s="25"/>
      <c r="T26" s="24"/>
    </row>
    <row r="27" spans="1:23" ht="21" x14ac:dyDescent="0.35">
      <c r="A27" s="9"/>
      <c r="B27" s="48"/>
      <c r="C27" s="22"/>
      <c r="D27" s="49"/>
      <c r="E27" s="74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5"/>
      <c r="S27" s="25"/>
      <c r="T27" s="24"/>
    </row>
    <row r="28" spans="1:23" ht="21" x14ac:dyDescent="0.35">
      <c r="A28" s="9"/>
      <c r="B28" s="48"/>
      <c r="C28" s="22"/>
      <c r="D28" s="49"/>
      <c r="E28" s="74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5"/>
      <c r="S28" s="25"/>
      <c r="T28" s="24"/>
    </row>
    <row r="29" spans="1:23" x14ac:dyDescent="0.35">
      <c r="F29" s="44"/>
      <c r="G29" s="44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23" x14ac:dyDescent="0.35">
      <c r="F30" s="44"/>
      <c r="G30" s="44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23" x14ac:dyDescent="0.35">
      <c r="F31" s="44"/>
      <c r="G31" s="44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23" x14ac:dyDescent="0.35">
      <c r="F32" s="44"/>
      <c r="G32" s="44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6:17" x14ac:dyDescent="0.35">
      <c r="F33" s="44"/>
      <c r="G33" s="44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6:17" x14ac:dyDescent="0.35">
      <c r="F34" s="44"/>
      <c r="G34" s="44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6:17" x14ac:dyDescent="0.35">
      <c r="F35" s="44"/>
      <c r="G35" s="44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6:17" x14ac:dyDescent="0.35">
      <c r="F36" s="44"/>
      <c r="G36" s="44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6:17" x14ac:dyDescent="0.35">
      <c r="F37" s="44"/>
      <c r="G37" s="44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6:17" x14ac:dyDescent="0.35">
      <c r="F38" s="44"/>
      <c r="G38" s="44"/>
      <c r="H38" s="45"/>
      <c r="I38" s="45"/>
      <c r="J38" s="45"/>
      <c r="K38" s="45"/>
      <c r="L38" s="45"/>
      <c r="M38" s="45"/>
      <c r="N38" s="45"/>
      <c r="O38" s="45"/>
      <c r="P38" s="45"/>
      <c r="Q38" s="45"/>
    </row>
  </sheetData>
  <sortState ref="A11:P18">
    <sortCondition ref="A11:A18"/>
  </sortState>
  <mergeCells count="16">
    <mergeCell ref="S5:S6"/>
    <mergeCell ref="T5:T6"/>
    <mergeCell ref="A7:S7"/>
    <mergeCell ref="F5:G5"/>
    <mergeCell ref="H5:I5"/>
    <mergeCell ref="J5:K5"/>
    <mergeCell ref="L5:M5"/>
    <mergeCell ref="P5:Q5"/>
    <mergeCell ref="A3:R4"/>
    <mergeCell ref="N5:O5"/>
    <mergeCell ref="R5:R6"/>
    <mergeCell ref="A5:A6"/>
    <mergeCell ref="B5:B6"/>
    <mergeCell ref="C5:C6"/>
    <mergeCell ref="D5:D6"/>
    <mergeCell ref="E5:E6"/>
  </mergeCells>
  <pageMargins left="0.75" right="0.75" top="0.33" bottom="0.32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70" zoomScaleNormal="70" workbookViewId="0">
      <selection activeCell="A3" sqref="A3:R4"/>
    </sheetView>
  </sheetViews>
  <sheetFormatPr baseColWidth="10" defaultRowHeight="15.5" x14ac:dyDescent="0.35"/>
  <cols>
    <col min="1" max="1" width="14.26953125" style="1" customWidth="1"/>
    <col min="2" max="2" width="39.453125" style="1" bestFit="1" customWidth="1"/>
    <col min="3" max="3" width="20.1796875" style="1" customWidth="1"/>
    <col min="4" max="4" width="53.81640625" style="1" customWidth="1"/>
    <col min="5" max="5" width="11.7265625" style="1" bestFit="1" customWidth="1"/>
    <col min="6" max="6" width="12.54296875" style="19" bestFit="1" customWidth="1"/>
    <col min="7" max="7" width="9.1796875" style="19" customWidth="1"/>
    <col min="8" max="8" width="13.1796875" style="18" customWidth="1"/>
    <col min="9" max="9" width="10.453125" style="18" customWidth="1"/>
    <col min="10" max="10" width="13.1796875" style="18" customWidth="1"/>
    <col min="11" max="11" width="10.453125" style="18" customWidth="1"/>
    <col min="12" max="12" width="13.54296875" style="18" bestFit="1" customWidth="1"/>
    <col min="13" max="13" width="10.453125" style="18" customWidth="1"/>
    <col min="14" max="14" width="13.1796875" style="18" customWidth="1"/>
    <col min="15" max="15" width="10.453125" style="18" customWidth="1"/>
    <col min="16" max="16" width="14.453125" bestFit="1" customWidth="1"/>
    <col min="19" max="19" width="12" bestFit="1" customWidth="1"/>
  </cols>
  <sheetData>
    <row r="1" spans="1:23" x14ac:dyDescent="0.3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3" ht="16" thickBot="1" x14ac:dyDescent="0.4">
      <c r="F2" s="1"/>
      <c r="G2" s="1"/>
      <c r="H2" s="1"/>
      <c r="I2" s="1"/>
      <c r="J2" s="1"/>
      <c r="K2" s="1"/>
      <c r="L2" s="1"/>
      <c r="M2" s="1"/>
      <c r="N2" s="1"/>
      <c r="O2" s="1"/>
    </row>
    <row r="3" spans="1:23" ht="13" thickTop="1" x14ac:dyDescent="0.25">
      <c r="A3" s="103" t="s">
        <v>101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5"/>
      <c r="Q3" s="105"/>
      <c r="R3" s="166"/>
    </row>
    <row r="4" spans="1:23" ht="15.75" customHeight="1" x14ac:dyDescent="0.25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67"/>
    </row>
    <row r="5" spans="1:23" ht="75.75" customHeight="1" x14ac:dyDescent="0.25">
      <c r="A5" s="129" t="s">
        <v>8</v>
      </c>
      <c r="B5" s="113" t="s">
        <v>7</v>
      </c>
      <c r="C5" s="149" t="s">
        <v>16</v>
      </c>
      <c r="D5" s="113" t="s">
        <v>5</v>
      </c>
      <c r="E5" s="153" t="s">
        <v>15</v>
      </c>
      <c r="F5" s="155" t="s">
        <v>17</v>
      </c>
      <c r="G5" s="156"/>
      <c r="H5" s="155" t="s">
        <v>18</v>
      </c>
      <c r="I5" s="156"/>
      <c r="J5" s="155" t="s">
        <v>19</v>
      </c>
      <c r="K5" s="156"/>
      <c r="L5" s="155" t="s">
        <v>20</v>
      </c>
      <c r="M5" s="156"/>
      <c r="N5" s="155" t="s">
        <v>29</v>
      </c>
      <c r="O5" s="156"/>
      <c r="P5" s="155" t="s">
        <v>62</v>
      </c>
      <c r="Q5" s="156"/>
      <c r="R5" s="157" t="s">
        <v>14</v>
      </c>
      <c r="S5" s="159" t="s">
        <v>13</v>
      </c>
      <c r="T5" s="119" t="s">
        <v>12</v>
      </c>
    </row>
    <row r="6" spans="1:23" ht="30" customHeight="1" x14ac:dyDescent="0.25">
      <c r="A6" s="130"/>
      <c r="B6" s="114"/>
      <c r="C6" s="150"/>
      <c r="D6" s="114"/>
      <c r="E6" s="154"/>
      <c r="F6" s="46" t="s">
        <v>10</v>
      </c>
      <c r="G6" s="46" t="s">
        <v>9</v>
      </c>
      <c r="H6" s="46" t="s">
        <v>10</v>
      </c>
      <c r="I6" s="46" t="s">
        <v>9</v>
      </c>
      <c r="J6" s="46" t="s">
        <v>10</v>
      </c>
      <c r="K6" s="46" t="s">
        <v>9</v>
      </c>
      <c r="L6" s="46" t="s">
        <v>10</v>
      </c>
      <c r="M6" s="46" t="s">
        <v>9</v>
      </c>
      <c r="N6" s="46" t="s">
        <v>10</v>
      </c>
      <c r="O6" s="46" t="s">
        <v>9</v>
      </c>
      <c r="P6" s="46" t="s">
        <v>10</v>
      </c>
      <c r="Q6" s="46" t="s">
        <v>9</v>
      </c>
      <c r="R6" s="158"/>
      <c r="S6" s="159"/>
      <c r="T6" s="119"/>
    </row>
    <row r="7" spans="1:23" x14ac:dyDescent="0.25">
      <c r="A7" s="125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73"/>
      <c r="V7" s="52" t="s">
        <v>31</v>
      </c>
      <c r="W7" s="52"/>
    </row>
    <row r="8" spans="1:23" ht="21" x14ac:dyDescent="0.35">
      <c r="A8" s="47">
        <v>1</v>
      </c>
      <c r="B8" s="39"/>
      <c r="C8" s="39"/>
      <c r="D8" s="39"/>
      <c r="E8" s="74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5">
        <f>+N8+L8+J8+H8+F8</f>
        <v>0</v>
      </c>
      <c r="S8" s="25">
        <v>5</v>
      </c>
      <c r="T8" s="24">
        <f>VLOOKUP(S8,$V$8:$W$19,2)</f>
        <v>18</v>
      </c>
      <c r="V8">
        <v>1</v>
      </c>
      <c r="W8" s="51">
        <v>25</v>
      </c>
    </row>
    <row r="9" spans="1:23" ht="21" x14ac:dyDescent="0.35">
      <c r="A9" s="47">
        <v>2</v>
      </c>
      <c r="B9" s="48"/>
      <c r="C9" s="39"/>
      <c r="D9" s="39"/>
      <c r="E9" s="74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5">
        <f t="shared" ref="R9:R15" si="0">+N9+L9+J9+H9+F9</f>
        <v>0</v>
      </c>
      <c r="S9" s="25">
        <v>7</v>
      </c>
      <c r="T9" s="24">
        <f t="shared" ref="T9:T14" si="1">VLOOKUP(S9,$V$8:$W$19,2)</f>
        <v>16</v>
      </c>
      <c r="V9">
        <v>2</v>
      </c>
      <c r="W9" s="51">
        <v>23</v>
      </c>
    </row>
    <row r="10" spans="1:23" ht="21" x14ac:dyDescent="0.35">
      <c r="A10" s="47">
        <v>3</v>
      </c>
      <c r="B10" s="48"/>
      <c r="C10" s="39"/>
      <c r="D10" s="39"/>
      <c r="E10" s="74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5">
        <f t="shared" si="0"/>
        <v>0</v>
      </c>
      <c r="S10" s="25">
        <v>6</v>
      </c>
      <c r="T10" s="24">
        <f t="shared" si="1"/>
        <v>17</v>
      </c>
      <c r="V10">
        <v>3</v>
      </c>
      <c r="W10" s="51">
        <v>20</v>
      </c>
    </row>
    <row r="11" spans="1:23" ht="21" x14ac:dyDescent="0.35">
      <c r="A11" s="47">
        <v>4</v>
      </c>
      <c r="B11" s="48"/>
      <c r="C11" s="39"/>
      <c r="D11" s="39"/>
      <c r="E11" s="74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5">
        <f t="shared" si="0"/>
        <v>0</v>
      </c>
      <c r="S11" s="25">
        <v>4</v>
      </c>
      <c r="T11" s="24">
        <f t="shared" si="1"/>
        <v>19</v>
      </c>
      <c r="V11">
        <v>4</v>
      </c>
      <c r="W11" s="51">
        <v>19</v>
      </c>
    </row>
    <row r="12" spans="1:23" ht="21" x14ac:dyDescent="0.35">
      <c r="A12" s="47">
        <v>5</v>
      </c>
      <c r="B12" s="48"/>
      <c r="C12" s="39"/>
      <c r="D12" s="39"/>
      <c r="E12" s="74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5">
        <f t="shared" si="0"/>
        <v>0</v>
      </c>
      <c r="S12" s="25">
        <v>3</v>
      </c>
      <c r="T12" s="24">
        <f t="shared" si="1"/>
        <v>20</v>
      </c>
      <c r="V12">
        <v>5</v>
      </c>
      <c r="W12" s="51">
        <v>18</v>
      </c>
    </row>
    <row r="13" spans="1:23" ht="21" x14ac:dyDescent="0.35">
      <c r="A13" s="47">
        <v>6</v>
      </c>
      <c r="B13" s="48"/>
      <c r="C13" s="39"/>
      <c r="D13" s="39"/>
      <c r="E13" s="74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5">
        <f t="shared" si="0"/>
        <v>0</v>
      </c>
      <c r="S13" s="25">
        <v>2</v>
      </c>
      <c r="T13" s="24">
        <f t="shared" si="1"/>
        <v>23</v>
      </c>
      <c r="V13">
        <v>6</v>
      </c>
      <c r="W13" s="51">
        <v>17</v>
      </c>
    </row>
    <row r="14" spans="1:23" ht="21" x14ac:dyDescent="0.35">
      <c r="A14" s="47">
        <v>7</v>
      </c>
      <c r="B14" s="48"/>
      <c r="C14" s="39"/>
      <c r="D14" s="39"/>
      <c r="E14" s="74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5">
        <f t="shared" si="0"/>
        <v>0</v>
      </c>
      <c r="S14" s="25">
        <v>1</v>
      </c>
      <c r="T14" s="24">
        <f t="shared" si="1"/>
        <v>25</v>
      </c>
      <c r="V14">
        <v>7</v>
      </c>
      <c r="W14" s="51">
        <v>16</v>
      </c>
    </row>
    <row r="15" spans="1:23" ht="21" x14ac:dyDescent="0.35">
      <c r="A15" s="47">
        <v>8</v>
      </c>
      <c r="B15" s="48"/>
      <c r="C15" s="40"/>
      <c r="D15" s="39"/>
      <c r="E15" s="74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5">
        <f t="shared" si="0"/>
        <v>0</v>
      </c>
      <c r="S15" s="25"/>
      <c r="T15" s="24" t="e">
        <f>VLOOKUP(S15,$V$8:$W$19,2)</f>
        <v>#N/A</v>
      </c>
      <c r="V15">
        <v>8</v>
      </c>
      <c r="W15" s="51">
        <v>15</v>
      </c>
    </row>
    <row r="16" spans="1:23" ht="21" x14ac:dyDescent="0.35">
      <c r="A16" s="47">
        <v>9</v>
      </c>
      <c r="B16" s="48"/>
      <c r="C16" s="22"/>
      <c r="D16" s="49"/>
      <c r="E16" s="74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5"/>
      <c r="S16" s="25"/>
      <c r="T16" s="24"/>
      <c r="V16">
        <v>9</v>
      </c>
      <c r="W16" s="51">
        <v>14</v>
      </c>
    </row>
    <row r="17" spans="1:23" ht="21" x14ac:dyDescent="0.35">
      <c r="A17" s="47">
        <v>10</v>
      </c>
      <c r="B17" s="48"/>
      <c r="C17" s="22"/>
      <c r="D17" s="49"/>
      <c r="E17" s="74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5"/>
      <c r="S17" s="25"/>
      <c r="T17" s="24"/>
      <c r="V17">
        <v>10</v>
      </c>
      <c r="W17" s="51">
        <v>13</v>
      </c>
    </row>
    <row r="18" spans="1:23" ht="21" x14ac:dyDescent="0.35">
      <c r="A18" s="47">
        <v>11</v>
      </c>
      <c r="B18" s="48"/>
      <c r="C18" s="22"/>
      <c r="D18" s="49"/>
      <c r="E18" s="74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5"/>
      <c r="S18" s="25"/>
      <c r="T18" s="24"/>
      <c r="V18">
        <v>11</v>
      </c>
      <c r="W18" s="51">
        <v>12</v>
      </c>
    </row>
    <row r="19" spans="1:23" ht="21" x14ac:dyDescent="0.35">
      <c r="A19" s="47">
        <v>12</v>
      </c>
      <c r="B19" s="48"/>
      <c r="C19" s="22"/>
      <c r="D19" s="49"/>
      <c r="E19" s="74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5"/>
      <c r="S19" s="25"/>
      <c r="T19" s="24"/>
      <c r="V19">
        <v>12</v>
      </c>
      <c r="W19" s="51">
        <v>11</v>
      </c>
    </row>
    <row r="20" spans="1:23" ht="21" x14ac:dyDescent="0.35">
      <c r="A20" s="47"/>
      <c r="B20" s="48"/>
      <c r="C20" s="22"/>
      <c r="D20" s="49"/>
      <c r="E20" s="74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5"/>
      <c r="S20" s="25"/>
      <c r="T20" s="24"/>
    </row>
    <row r="21" spans="1:23" ht="21" x14ac:dyDescent="0.35">
      <c r="A21" s="47"/>
      <c r="B21" s="48"/>
      <c r="C21" s="22"/>
      <c r="D21" s="49"/>
      <c r="E21" s="74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5"/>
      <c r="S21" s="25"/>
      <c r="T21" s="24"/>
    </row>
    <row r="22" spans="1:23" ht="21" x14ac:dyDescent="0.35">
      <c r="A22" s="9"/>
      <c r="B22" s="48"/>
      <c r="C22" s="22"/>
      <c r="D22" s="49"/>
      <c r="E22" s="74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5"/>
      <c r="S22" s="25"/>
      <c r="T22" s="24"/>
    </row>
    <row r="23" spans="1:23" ht="21" x14ac:dyDescent="0.35">
      <c r="A23" s="9"/>
      <c r="B23" s="48"/>
      <c r="C23" s="22"/>
      <c r="D23" s="49"/>
      <c r="E23" s="74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5"/>
      <c r="S23" s="25"/>
      <c r="T23" s="24"/>
    </row>
    <row r="24" spans="1:23" ht="21" x14ac:dyDescent="0.35">
      <c r="A24" s="9"/>
      <c r="B24" s="48"/>
      <c r="C24" s="22"/>
      <c r="D24" s="49"/>
      <c r="E24" s="74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5"/>
      <c r="S24" s="25"/>
      <c r="T24" s="24"/>
    </row>
    <row r="25" spans="1:23" ht="21" x14ac:dyDescent="0.35">
      <c r="A25" s="9"/>
      <c r="B25" s="48"/>
      <c r="C25" s="22"/>
      <c r="D25" s="49"/>
      <c r="E25" s="74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5"/>
      <c r="S25" s="25"/>
      <c r="T25" s="24"/>
    </row>
    <row r="26" spans="1:23" ht="21" x14ac:dyDescent="0.35">
      <c r="A26" s="9"/>
      <c r="B26" s="48"/>
      <c r="C26" s="22"/>
      <c r="D26" s="49"/>
      <c r="E26" s="74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5"/>
      <c r="S26" s="25"/>
      <c r="T26" s="24"/>
    </row>
    <row r="27" spans="1:23" ht="21" x14ac:dyDescent="0.35">
      <c r="A27" s="9"/>
      <c r="B27" s="48"/>
      <c r="C27" s="22"/>
      <c r="D27" s="49"/>
      <c r="E27" s="74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5"/>
      <c r="S27" s="25"/>
      <c r="T27" s="24"/>
    </row>
    <row r="28" spans="1:23" ht="21" x14ac:dyDescent="0.35">
      <c r="A28" s="9"/>
      <c r="B28" s="48"/>
      <c r="C28" s="22"/>
      <c r="D28" s="49"/>
      <c r="E28" s="74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5"/>
      <c r="S28" s="25"/>
      <c r="T28" s="24"/>
    </row>
    <row r="29" spans="1:23" x14ac:dyDescent="0.35">
      <c r="F29" s="44"/>
      <c r="G29" s="44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23" x14ac:dyDescent="0.35">
      <c r="F30" s="44"/>
      <c r="G30" s="44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23" x14ac:dyDescent="0.35">
      <c r="F31" s="44"/>
      <c r="G31" s="44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23" x14ac:dyDescent="0.35">
      <c r="F32" s="44"/>
      <c r="G32" s="44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6:17" x14ac:dyDescent="0.35">
      <c r="F33" s="44"/>
      <c r="G33" s="44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6:17" x14ac:dyDescent="0.35">
      <c r="F34" s="44"/>
      <c r="G34" s="44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6:17" x14ac:dyDescent="0.35">
      <c r="F35" s="44"/>
      <c r="G35" s="44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6:17" x14ac:dyDescent="0.35">
      <c r="F36" s="44"/>
      <c r="G36" s="44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6:17" x14ac:dyDescent="0.35">
      <c r="F37" s="44"/>
      <c r="G37" s="44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6:17" x14ac:dyDescent="0.35">
      <c r="F38" s="44"/>
      <c r="G38" s="44"/>
      <c r="H38" s="45"/>
      <c r="I38" s="45"/>
      <c r="J38" s="45"/>
      <c r="K38" s="45"/>
      <c r="L38" s="45"/>
      <c r="M38" s="45"/>
      <c r="N38" s="45"/>
      <c r="O38" s="45"/>
      <c r="P38" s="45"/>
      <c r="Q38" s="45"/>
    </row>
  </sheetData>
  <mergeCells count="16">
    <mergeCell ref="S5:S6"/>
    <mergeCell ref="T5:T6"/>
    <mergeCell ref="A7:S7"/>
    <mergeCell ref="A3:R4"/>
    <mergeCell ref="A5:A6"/>
    <mergeCell ref="B5:B6"/>
    <mergeCell ref="C5:C6"/>
    <mergeCell ref="D5:D6"/>
    <mergeCell ref="E5:E6"/>
    <mergeCell ref="F5:G5"/>
    <mergeCell ref="H5:I5"/>
    <mergeCell ref="J5:K5"/>
    <mergeCell ref="L5:M5"/>
    <mergeCell ref="N5:O5"/>
    <mergeCell ref="R5:R6"/>
    <mergeCell ref="P5:Q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85" zoomScaleNormal="85" workbookViewId="0">
      <selection activeCell="D12" sqref="D12"/>
    </sheetView>
  </sheetViews>
  <sheetFormatPr baseColWidth="10" defaultRowHeight="15.5" x14ac:dyDescent="0.35"/>
  <cols>
    <col min="1" max="1" width="14.26953125" style="1" customWidth="1"/>
    <col min="2" max="2" width="35.26953125" style="1" bestFit="1" customWidth="1"/>
    <col min="3" max="3" width="20.1796875" style="1" bestFit="1" customWidth="1"/>
    <col min="4" max="4" width="25.26953125" style="1" bestFit="1" customWidth="1"/>
    <col min="5" max="5" width="11.7265625" style="1" bestFit="1" customWidth="1"/>
    <col min="6" max="6" width="12.54296875" style="19" customWidth="1"/>
    <col min="7" max="7" width="9.1796875" style="19" customWidth="1"/>
    <col min="8" max="8" width="13.1796875" style="18" customWidth="1"/>
    <col min="9" max="9" width="10.453125" style="18" customWidth="1"/>
    <col min="10" max="10" width="13.1796875" style="18" customWidth="1"/>
    <col min="11" max="11" width="10.453125" style="18" customWidth="1"/>
    <col min="12" max="12" width="13.54296875" style="18" customWidth="1"/>
    <col min="13" max="13" width="10.453125" style="18" customWidth="1"/>
    <col min="14" max="14" width="13.1796875" style="18" customWidth="1"/>
    <col min="15" max="15" width="10.453125" style="18" customWidth="1"/>
    <col min="16" max="16" width="14.453125" customWidth="1"/>
    <col min="19" max="19" width="12" bestFit="1" customWidth="1"/>
  </cols>
  <sheetData>
    <row r="1" spans="1:23" x14ac:dyDescent="0.35">
      <c r="F1" s="20"/>
    </row>
    <row r="2" spans="1:23" ht="16" thickBot="1" x14ac:dyDescent="0.4">
      <c r="F2" s="1"/>
      <c r="G2" s="1"/>
      <c r="H2" s="1"/>
      <c r="I2" s="1"/>
      <c r="J2" s="1"/>
      <c r="K2" s="1"/>
      <c r="L2" s="1"/>
      <c r="M2" s="1"/>
      <c r="N2" s="1"/>
      <c r="O2" s="1"/>
    </row>
    <row r="3" spans="1:23" ht="13" thickTop="1" x14ac:dyDescent="0.25">
      <c r="A3" s="103" t="s">
        <v>102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5"/>
      <c r="Q3" s="105"/>
      <c r="R3" s="166"/>
    </row>
    <row r="4" spans="1:23" ht="23.25" customHeight="1" x14ac:dyDescent="0.25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67"/>
    </row>
    <row r="5" spans="1:23" ht="75.75" customHeight="1" x14ac:dyDescent="0.25">
      <c r="A5" s="129" t="s">
        <v>8</v>
      </c>
      <c r="B5" s="113" t="s">
        <v>7</v>
      </c>
      <c r="C5" s="149" t="s">
        <v>16</v>
      </c>
      <c r="D5" s="113" t="s">
        <v>5</v>
      </c>
      <c r="E5" s="153" t="s">
        <v>15</v>
      </c>
      <c r="F5" s="155" t="s">
        <v>17</v>
      </c>
      <c r="G5" s="156"/>
      <c r="H5" s="155" t="s">
        <v>18</v>
      </c>
      <c r="I5" s="156"/>
      <c r="J5" s="155" t="s">
        <v>19</v>
      </c>
      <c r="K5" s="156"/>
      <c r="L5" s="155" t="s">
        <v>20</v>
      </c>
      <c r="M5" s="156"/>
      <c r="N5" s="155" t="s">
        <v>29</v>
      </c>
      <c r="O5" s="156"/>
      <c r="P5" s="155" t="s">
        <v>62</v>
      </c>
      <c r="Q5" s="156"/>
      <c r="R5" s="157" t="s">
        <v>14</v>
      </c>
      <c r="S5" s="159" t="s">
        <v>13</v>
      </c>
      <c r="T5" s="119" t="s">
        <v>12</v>
      </c>
    </row>
    <row r="6" spans="1:23" ht="30" customHeight="1" x14ac:dyDescent="0.25">
      <c r="A6" s="130"/>
      <c r="B6" s="114"/>
      <c r="C6" s="150"/>
      <c r="D6" s="114"/>
      <c r="E6" s="154"/>
      <c r="F6" s="46" t="s">
        <v>10</v>
      </c>
      <c r="G6" s="46" t="s">
        <v>9</v>
      </c>
      <c r="H6" s="46" t="s">
        <v>10</v>
      </c>
      <c r="I6" s="46" t="s">
        <v>9</v>
      </c>
      <c r="J6" s="46" t="s">
        <v>10</v>
      </c>
      <c r="K6" s="46" t="s">
        <v>9</v>
      </c>
      <c r="L6" s="46" t="s">
        <v>10</v>
      </c>
      <c r="M6" s="46" t="s">
        <v>9</v>
      </c>
      <c r="N6" s="46" t="s">
        <v>10</v>
      </c>
      <c r="O6" s="46" t="s">
        <v>9</v>
      </c>
      <c r="P6" s="46" t="s">
        <v>10</v>
      </c>
      <c r="Q6" s="46" t="s">
        <v>9</v>
      </c>
      <c r="R6" s="158"/>
      <c r="S6" s="159"/>
      <c r="T6" s="119"/>
    </row>
    <row r="7" spans="1:23" x14ac:dyDescent="0.25">
      <c r="A7" s="125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73"/>
      <c r="V7" s="52" t="s">
        <v>31</v>
      </c>
      <c r="W7" s="52"/>
    </row>
    <row r="8" spans="1:23" ht="21" x14ac:dyDescent="0.35">
      <c r="A8" s="47">
        <v>1</v>
      </c>
      <c r="B8" s="39"/>
      <c r="C8" s="39"/>
      <c r="D8" s="39"/>
      <c r="E8" s="74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5">
        <f>+N8+L8+J8+H8+F8</f>
        <v>0</v>
      </c>
      <c r="S8" s="25">
        <v>5</v>
      </c>
      <c r="T8" s="24">
        <f>VLOOKUP(S8,$V$8:$W$19,2)</f>
        <v>18</v>
      </c>
      <c r="V8">
        <v>1</v>
      </c>
      <c r="W8" s="51">
        <v>25</v>
      </c>
    </row>
    <row r="9" spans="1:23" ht="21" x14ac:dyDescent="0.35">
      <c r="A9" s="47">
        <v>2</v>
      </c>
      <c r="B9" s="48"/>
      <c r="C9" s="39"/>
      <c r="D9" s="39"/>
      <c r="E9" s="74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5">
        <f t="shared" ref="R9:R15" si="0">+N9+L9+J9+H9+F9</f>
        <v>0</v>
      </c>
      <c r="S9" s="25">
        <v>7</v>
      </c>
      <c r="T9" s="24">
        <f t="shared" ref="T9:T14" si="1">VLOOKUP(S9,$V$8:$W$19,2)</f>
        <v>16</v>
      </c>
      <c r="V9">
        <v>2</v>
      </c>
      <c r="W9" s="51">
        <v>23</v>
      </c>
    </row>
    <row r="10" spans="1:23" ht="21" x14ac:dyDescent="0.35">
      <c r="A10" s="47">
        <v>3</v>
      </c>
      <c r="B10" s="48"/>
      <c r="C10" s="39"/>
      <c r="D10" s="39"/>
      <c r="E10" s="74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5">
        <f t="shared" si="0"/>
        <v>0</v>
      </c>
      <c r="S10" s="25">
        <v>6</v>
      </c>
      <c r="T10" s="24">
        <f t="shared" si="1"/>
        <v>17</v>
      </c>
      <c r="V10">
        <v>3</v>
      </c>
      <c r="W10" s="51">
        <v>20</v>
      </c>
    </row>
    <row r="11" spans="1:23" ht="21" x14ac:dyDescent="0.35">
      <c r="A11" s="47">
        <v>4</v>
      </c>
      <c r="B11" s="48"/>
      <c r="C11" s="39"/>
      <c r="D11" s="39"/>
      <c r="E11" s="74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5">
        <f t="shared" si="0"/>
        <v>0</v>
      </c>
      <c r="S11" s="25">
        <v>4</v>
      </c>
      <c r="T11" s="24">
        <f t="shared" si="1"/>
        <v>19</v>
      </c>
      <c r="V11">
        <v>4</v>
      </c>
      <c r="W11" s="51">
        <v>19</v>
      </c>
    </row>
    <row r="12" spans="1:23" ht="21" x14ac:dyDescent="0.35">
      <c r="A12" s="47">
        <v>5</v>
      </c>
      <c r="B12" s="48"/>
      <c r="C12" s="39"/>
      <c r="D12" s="39"/>
      <c r="E12" s="74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5">
        <f t="shared" si="0"/>
        <v>0</v>
      </c>
      <c r="S12" s="25">
        <v>3</v>
      </c>
      <c r="T12" s="24">
        <f t="shared" si="1"/>
        <v>20</v>
      </c>
      <c r="V12">
        <v>5</v>
      </c>
      <c r="W12" s="51">
        <v>18</v>
      </c>
    </row>
    <row r="13" spans="1:23" ht="21" x14ac:dyDescent="0.35">
      <c r="A13" s="47">
        <v>6</v>
      </c>
      <c r="B13" s="48"/>
      <c r="C13" s="39"/>
      <c r="D13" s="39"/>
      <c r="E13" s="74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5">
        <f t="shared" si="0"/>
        <v>0</v>
      </c>
      <c r="S13" s="25">
        <v>2</v>
      </c>
      <c r="T13" s="24">
        <f t="shared" si="1"/>
        <v>23</v>
      </c>
      <c r="V13">
        <v>6</v>
      </c>
      <c r="W13" s="51">
        <v>17</v>
      </c>
    </row>
    <row r="14" spans="1:23" ht="21" x14ac:dyDescent="0.35">
      <c r="A14" s="47">
        <v>7</v>
      </c>
      <c r="B14" s="48"/>
      <c r="C14" s="39"/>
      <c r="D14" s="39"/>
      <c r="E14" s="74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5">
        <f t="shared" si="0"/>
        <v>0</v>
      </c>
      <c r="S14" s="25">
        <v>1</v>
      </c>
      <c r="T14" s="24">
        <f t="shared" si="1"/>
        <v>25</v>
      </c>
      <c r="V14">
        <v>7</v>
      </c>
      <c r="W14" s="51">
        <v>16</v>
      </c>
    </row>
    <row r="15" spans="1:23" ht="21" x14ac:dyDescent="0.35">
      <c r="A15" s="47">
        <v>8</v>
      </c>
      <c r="B15" s="48"/>
      <c r="C15" s="40"/>
      <c r="D15" s="39"/>
      <c r="E15" s="74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5">
        <f t="shared" si="0"/>
        <v>0</v>
      </c>
      <c r="S15" s="25"/>
      <c r="T15" s="24" t="e">
        <f>VLOOKUP(S15,$V$8:$W$19,2)</f>
        <v>#N/A</v>
      </c>
      <c r="V15">
        <v>8</v>
      </c>
      <c r="W15" s="51">
        <v>15</v>
      </c>
    </row>
    <row r="16" spans="1:23" ht="21" x14ac:dyDescent="0.35">
      <c r="A16" s="47">
        <v>9</v>
      </c>
      <c r="B16" s="48"/>
      <c r="C16" s="22"/>
      <c r="D16" s="49"/>
      <c r="E16" s="74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5"/>
      <c r="S16" s="25"/>
      <c r="T16" s="24"/>
      <c r="V16">
        <v>9</v>
      </c>
      <c r="W16" s="51">
        <v>14</v>
      </c>
    </row>
    <row r="17" spans="1:23" ht="21" x14ac:dyDescent="0.35">
      <c r="A17" s="47">
        <v>10</v>
      </c>
      <c r="B17" s="48"/>
      <c r="C17" s="22"/>
      <c r="D17" s="49"/>
      <c r="E17" s="74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5"/>
      <c r="S17" s="25"/>
      <c r="T17" s="24"/>
      <c r="V17">
        <v>10</v>
      </c>
      <c r="W17" s="51">
        <v>13</v>
      </c>
    </row>
    <row r="18" spans="1:23" ht="21" x14ac:dyDescent="0.35">
      <c r="A18" s="47">
        <v>11</v>
      </c>
      <c r="B18" s="48"/>
      <c r="C18" s="22"/>
      <c r="D18" s="49"/>
      <c r="E18" s="74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5"/>
      <c r="S18" s="25"/>
      <c r="T18" s="24"/>
      <c r="V18">
        <v>11</v>
      </c>
      <c r="W18" s="51">
        <v>12</v>
      </c>
    </row>
    <row r="19" spans="1:23" ht="21" x14ac:dyDescent="0.35">
      <c r="A19" s="47">
        <v>12</v>
      </c>
      <c r="B19" s="48"/>
      <c r="C19" s="22"/>
      <c r="D19" s="49"/>
      <c r="E19" s="74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5"/>
      <c r="S19" s="25"/>
      <c r="T19" s="24"/>
      <c r="V19">
        <v>12</v>
      </c>
      <c r="W19" s="51">
        <v>11</v>
      </c>
    </row>
    <row r="20" spans="1:23" ht="21" x14ac:dyDescent="0.35">
      <c r="A20" s="47"/>
      <c r="B20" s="48"/>
      <c r="C20" s="22"/>
      <c r="D20" s="49"/>
      <c r="E20" s="74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5"/>
      <c r="S20" s="25"/>
      <c r="T20" s="24"/>
    </row>
    <row r="21" spans="1:23" ht="21" x14ac:dyDescent="0.35">
      <c r="A21" s="47"/>
      <c r="B21" s="48"/>
      <c r="C21" s="22"/>
      <c r="D21" s="49"/>
      <c r="E21" s="74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5"/>
      <c r="S21" s="25"/>
      <c r="T21" s="24"/>
    </row>
    <row r="22" spans="1:23" ht="21" x14ac:dyDescent="0.35">
      <c r="A22" s="9"/>
      <c r="B22" s="48"/>
      <c r="C22" s="22"/>
      <c r="D22" s="49"/>
      <c r="E22" s="74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5"/>
      <c r="S22" s="25"/>
      <c r="T22" s="24"/>
    </row>
    <row r="23" spans="1:23" ht="21" x14ac:dyDescent="0.35">
      <c r="A23" s="9"/>
      <c r="B23" s="48"/>
      <c r="C23" s="22"/>
      <c r="D23" s="49"/>
      <c r="E23" s="74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5"/>
      <c r="S23" s="25"/>
      <c r="T23" s="24"/>
    </row>
    <row r="24" spans="1:23" ht="21" x14ac:dyDescent="0.35">
      <c r="A24" s="9"/>
      <c r="B24" s="48"/>
      <c r="C24" s="22"/>
      <c r="D24" s="49"/>
      <c r="E24" s="74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5"/>
      <c r="S24" s="25"/>
      <c r="T24" s="24"/>
    </row>
    <row r="25" spans="1:23" ht="21" x14ac:dyDescent="0.35">
      <c r="A25" s="9"/>
      <c r="B25" s="48"/>
      <c r="C25" s="22"/>
      <c r="D25" s="49"/>
      <c r="E25" s="74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5"/>
      <c r="S25" s="25"/>
      <c r="T25" s="24"/>
    </row>
    <row r="26" spans="1:23" ht="21" x14ac:dyDescent="0.35">
      <c r="A26" s="9"/>
      <c r="B26" s="48"/>
      <c r="C26" s="22"/>
      <c r="D26" s="49"/>
      <c r="E26" s="74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5"/>
      <c r="S26" s="25"/>
      <c r="T26" s="24"/>
    </row>
    <row r="27" spans="1:23" ht="21" x14ac:dyDescent="0.35">
      <c r="A27" s="9"/>
      <c r="B27" s="48"/>
      <c r="C27" s="22"/>
      <c r="D27" s="49"/>
      <c r="E27" s="74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5"/>
      <c r="S27" s="25"/>
      <c r="T27" s="24"/>
    </row>
    <row r="28" spans="1:23" ht="21" x14ac:dyDescent="0.35">
      <c r="A28" s="9"/>
      <c r="B28" s="48"/>
      <c r="C28" s="22"/>
      <c r="D28" s="49"/>
      <c r="E28" s="74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5"/>
      <c r="S28" s="25"/>
      <c r="T28" s="24"/>
    </row>
    <row r="29" spans="1:23" x14ac:dyDescent="0.35">
      <c r="F29" s="44"/>
      <c r="G29" s="44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23" x14ac:dyDescent="0.35">
      <c r="F30" s="44"/>
      <c r="G30" s="44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23" x14ac:dyDescent="0.35">
      <c r="F31" s="44"/>
      <c r="G31" s="44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23" x14ac:dyDescent="0.35">
      <c r="F32" s="44"/>
      <c r="G32" s="44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6:17" x14ac:dyDescent="0.35">
      <c r="F33" s="44"/>
      <c r="G33" s="44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6:17" x14ac:dyDescent="0.35">
      <c r="F34" s="44"/>
      <c r="G34" s="44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6:17" x14ac:dyDescent="0.35">
      <c r="F35" s="44"/>
      <c r="G35" s="44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6:17" x14ac:dyDescent="0.35">
      <c r="F36" s="44"/>
      <c r="G36" s="44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6:17" x14ac:dyDescent="0.35">
      <c r="F37" s="44"/>
      <c r="G37" s="44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6:17" x14ac:dyDescent="0.35">
      <c r="F38" s="44"/>
      <c r="G38" s="44"/>
      <c r="H38" s="45"/>
      <c r="I38" s="45"/>
      <c r="J38" s="45"/>
      <c r="K38" s="45"/>
      <c r="L38" s="45"/>
      <c r="M38" s="45"/>
      <c r="N38" s="45"/>
      <c r="O38" s="45"/>
      <c r="P38" s="45"/>
      <c r="Q38" s="45"/>
    </row>
  </sheetData>
  <mergeCells count="16">
    <mergeCell ref="S5:S6"/>
    <mergeCell ref="T5:T6"/>
    <mergeCell ref="A7:S7"/>
    <mergeCell ref="A3:R4"/>
    <mergeCell ref="A5:A6"/>
    <mergeCell ref="B5:B6"/>
    <mergeCell ref="C5:C6"/>
    <mergeCell ref="D5:D6"/>
    <mergeCell ref="E5:E6"/>
    <mergeCell ref="F5:G5"/>
    <mergeCell ref="H5:I5"/>
    <mergeCell ref="J5:K5"/>
    <mergeCell ref="L5:M5"/>
    <mergeCell ref="N5:O5"/>
    <mergeCell ref="R5:R6"/>
    <mergeCell ref="P5:Q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70" zoomScaleNormal="70" workbookViewId="0">
      <selection activeCell="D17" sqref="D17"/>
    </sheetView>
  </sheetViews>
  <sheetFormatPr baseColWidth="10" defaultRowHeight="15.5" x14ac:dyDescent="0.35"/>
  <cols>
    <col min="1" max="1" width="14.26953125" style="1" customWidth="1"/>
    <col min="2" max="2" width="39.453125" style="1" bestFit="1" customWidth="1"/>
    <col min="3" max="3" width="20.1796875" style="1" customWidth="1"/>
    <col min="4" max="4" width="53.81640625" style="1" customWidth="1"/>
    <col min="5" max="5" width="11.7265625" style="1" bestFit="1" customWidth="1"/>
    <col min="6" max="6" width="12.54296875" style="19" bestFit="1" customWidth="1"/>
    <col min="7" max="7" width="9.1796875" style="19" customWidth="1"/>
    <col min="8" max="8" width="13.1796875" style="18" customWidth="1"/>
    <col min="9" max="9" width="10.453125" style="18" customWidth="1"/>
    <col min="10" max="10" width="13.1796875" style="18" customWidth="1"/>
    <col min="11" max="11" width="10.453125" style="18" customWidth="1"/>
    <col min="12" max="12" width="13.54296875" style="18" bestFit="1" customWidth="1"/>
    <col min="13" max="13" width="10.453125" style="18" customWidth="1"/>
    <col min="14" max="14" width="13.1796875" style="18" customWidth="1"/>
    <col min="15" max="15" width="10.453125" style="18" customWidth="1"/>
    <col min="16" max="16" width="14.453125" bestFit="1" customWidth="1"/>
    <col min="19" max="19" width="12" bestFit="1" customWidth="1"/>
  </cols>
  <sheetData>
    <row r="1" spans="1:23" x14ac:dyDescent="0.3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3" ht="16" thickBot="1" x14ac:dyDescent="0.4">
      <c r="F2" s="1"/>
      <c r="G2" s="1"/>
      <c r="H2" s="1"/>
      <c r="I2" s="1"/>
      <c r="J2" s="1"/>
      <c r="K2" s="1"/>
      <c r="L2" s="1"/>
      <c r="M2" s="1"/>
      <c r="N2" s="1"/>
      <c r="O2" s="1"/>
    </row>
    <row r="3" spans="1:23" ht="13" thickTop="1" x14ac:dyDescent="0.25">
      <c r="A3" s="103" t="s">
        <v>103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5"/>
      <c r="Q3" s="105"/>
      <c r="R3" s="166"/>
    </row>
    <row r="4" spans="1:23" ht="15.75" customHeight="1" x14ac:dyDescent="0.25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67"/>
    </row>
    <row r="5" spans="1:23" ht="75.75" customHeight="1" x14ac:dyDescent="0.25">
      <c r="A5" s="129" t="s">
        <v>8</v>
      </c>
      <c r="B5" s="113" t="s">
        <v>7</v>
      </c>
      <c r="C5" s="149" t="s">
        <v>16</v>
      </c>
      <c r="D5" s="113" t="s">
        <v>5</v>
      </c>
      <c r="E5" s="153" t="s">
        <v>15</v>
      </c>
      <c r="F5" s="155" t="s">
        <v>17</v>
      </c>
      <c r="G5" s="156"/>
      <c r="H5" s="155" t="s">
        <v>18</v>
      </c>
      <c r="I5" s="156"/>
      <c r="J5" s="155" t="s">
        <v>19</v>
      </c>
      <c r="K5" s="156"/>
      <c r="L5" s="155" t="s">
        <v>20</v>
      </c>
      <c r="M5" s="156"/>
      <c r="N5" s="155" t="s">
        <v>29</v>
      </c>
      <c r="O5" s="156"/>
      <c r="P5" s="155" t="s">
        <v>62</v>
      </c>
      <c r="Q5" s="156"/>
      <c r="R5" s="157" t="s">
        <v>14</v>
      </c>
      <c r="S5" s="159" t="s">
        <v>13</v>
      </c>
      <c r="T5" s="119" t="s">
        <v>12</v>
      </c>
    </row>
    <row r="6" spans="1:23" ht="30" customHeight="1" x14ac:dyDescent="0.25">
      <c r="A6" s="130"/>
      <c r="B6" s="114"/>
      <c r="C6" s="150"/>
      <c r="D6" s="114"/>
      <c r="E6" s="154"/>
      <c r="F6" s="46" t="s">
        <v>10</v>
      </c>
      <c r="G6" s="46" t="s">
        <v>9</v>
      </c>
      <c r="H6" s="46" t="s">
        <v>10</v>
      </c>
      <c r="I6" s="46" t="s">
        <v>9</v>
      </c>
      <c r="J6" s="46" t="s">
        <v>10</v>
      </c>
      <c r="K6" s="46" t="s">
        <v>9</v>
      </c>
      <c r="L6" s="46" t="s">
        <v>10</v>
      </c>
      <c r="M6" s="46" t="s">
        <v>9</v>
      </c>
      <c r="N6" s="46" t="s">
        <v>10</v>
      </c>
      <c r="O6" s="46" t="s">
        <v>9</v>
      </c>
      <c r="P6" s="46" t="s">
        <v>10</v>
      </c>
      <c r="Q6" s="46" t="s">
        <v>9</v>
      </c>
      <c r="R6" s="158"/>
      <c r="S6" s="159"/>
      <c r="T6" s="119"/>
    </row>
    <row r="7" spans="1:23" x14ac:dyDescent="0.25">
      <c r="A7" s="125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73"/>
      <c r="V7" s="52" t="s">
        <v>31</v>
      </c>
      <c r="W7" s="52"/>
    </row>
    <row r="8" spans="1:23" ht="21" x14ac:dyDescent="0.35">
      <c r="A8" s="47">
        <v>1</v>
      </c>
      <c r="B8" s="39"/>
      <c r="C8" s="39"/>
      <c r="D8" s="39"/>
      <c r="E8" s="74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5">
        <f>+N8+L8+J8+H8+F8</f>
        <v>0</v>
      </c>
      <c r="S8" s="25">
        <v>5</v>
      </c>
      <c r="T8" s="24">
        <f>VLOOKUP(S8,$V$8:$W$19,2)</f>
        <v>18</v>
      </c>
      <c r="V8">
        <v>1</v>
      </c>
      <c r="W8" s="51">
        <v>25</v>
      </c>
    </row>
    <row r="9" spans="1:23" ht="21" x14ac:dyDescent="0.35">
      <c r="A9" s="47">
        <v>2</v>
      </c>
      <c r="B9" s="48"/>
      <c r="C9" s="39"/>
      <c r="D9" s="39"/>
      <c r="E9" s="74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5">
        <f t="shared" ref="R9:R15" si="0">+N9+L9+J9+H9+F9</f>
        <v>0</v>
      </c>
      <c r="S9" s="25">
        <v>7</v>
      </c>
      <c r="T9" s="24">
        <f t="shared" ref="T9:T14" si="1">VLOOKUP(S9,$V$8:$W$19,2)</f>
        <v>16</v>
      </c>
      <c r="V9">
        <v>2</v>
      </c>
      <c r="W9" s="51">
        <v>23</v>
      </c>
    </row>
    <row r="10" spans="1:23" ht="21" x14ac:dyDescent="0.35">
      <c r="A10" s="47">
        <v>3</v>
      </c>
      <c r="B10" s="48"/>
      <c r="C10" s="39"/>
      <c r="D10" s="39"/>
      <c r="E10" s="74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5">
        <f t="shared" si="0"/>
        <v>0</v>
      </c>
      <c r="S10" s="25">
        <v>6</v>
      </c>
      <c r="T10" s="24">
        <f t="shared" si="1"/>
        <v>17</v>
      </c>
      <c r="V10">
        <v>3</v>
      </c>
      <c r="W10" s="51">
        <v>20</v>
      </c>
    </row>
    <row r="11" spans="1:23" ht="21" x14ac:dyDescent="0.35">
      <c r="A11" s="47">
        <v>4</v>
      </c>
      <c r="B11" s="48"/>
      <c r="C11" s="39"/>
      <c r="D11" s="39"/>
      <c r="E11" s="74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5">
        <f t="shared" si="0"/>
        <v>0</v>
      </c>
      <c r="S11" s="25">
        <v>4</v>
      </c>
      <c r="T11" s="24">
        <f t="shared" si="1"/>
        <v>19</v>
      </c>
      <c r="V11">
        <v>4</v>
      </c>
      <c r="W11" s="51">
        <v>19</v>
      </c>
    </row>
    <row r="12" spans="1:23" ht="21" x14ac:dyDescent="0.35">
      <c r="A12" s="47">
        <v>5</v>
      </c>
      <c r="B12" s="48"/>
      <c r="C12" s="39"/>
      <c r="D12" s="39"/>
      <c r="E12" s="74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5">
        <f t="shared" si="0"/>
        <v>0</v>
      </c>
      <c r="S12" s="25">
        <v>3</v>
      </c>
      <c r="T12" s="24">
        <f t="shared" si="1"/>
        <v>20</v>
      </c>
      <c r="V12">
        <v>5</v>
      </c>
      <c r="W12" s="51">
        <v>18</v>
      </c>
    </row>
    <row r="13" spans="1:23" ht="21" x14ac:dyDescent="0.35">
      <c r="A13" s="47">
        <v>6</v>
      </c>
      <c r="B13" s="48"/>
      <c r="C13" s="39"/>
      <c r="D13" s="39"/>
      <c r="E13" s="74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5">
        <f t="shared" si="0"/>
        <v>0</v>
      </c>
      <c r="S13" s="25">
        <v>2</v>
      </c>
      <c r="T13" s="24">
        <f t="shared" si="1"/>
        <v>23</v>
      </c>
      <c r="V13">
        <v>6</v>
      </c>
      <c r="W13" s="51">
        <v>17</v>
      </c>
    </row>
    <row r="14" spans="1:23" ht="21" x14ac:dyDescent="0.35">
      <c r="A14" s="47">
        <v>7</v>
      </c>
      <c r="B14" s="48"/>
      <c r="C14" s="39"/>
      <c r="D14" s="39"/>
      <c r="E14" s="74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5">
        <f t="shared" si="0"/>
        <v>0</v>
      </c>
      <c r="S14" s="25">
        <v>1</v>
      </c>
      <c r="T14" s="24">
        <f t="shared" si="1"/>
        <v>25</v>
      </c>
      <c r="V14">
        <v>7</v>
      </c>
      <c r="W14" s="51">
        <v>16</v>
      </c>
    </row>
    <row r="15" spans="1:23" ht="21" x14ac:dyDescent="0.35">
      <c r="A15" s="47">
        <v>8</v>
      </c>
      <c r="B15" s="48"/>
      <c r="C15" s="40"/>
      <c r="D15" s="39"/>
      <c r="E15" s="74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5">
        <f t="shared" si="0"/>
        <v>0</v>
      </c>
      <c r="S15" s="25"/>
      <c r="T15" s="24" t="e">
        <f>VLOOKUP(S15,$V$8:$W$19,2)</f>
        <v>#N/A</v>
      </c>
      <c r="V15">
        <v>8</v>
      </c>
      <c r="W15" s="51">
        <v>15</v>
      </c>
    </row>
    <row r="16" spans="1:23" ht="21" x14ac:dyDescent="0.35">
      <c r="A16" s="47">
        <v>9</v>
      </c>
      <c r="B16" s="48"/>
      <c r="C16" s="22"/>
      <c r="D16" s="49"/>
      <c r="E16" s="74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5"/>
      <c r="S16" s="25"/>
      <c r="T16" s="24"/>
      <c r="V16">
        <v>9</v>
      </c>
      <c r="W16" s="51">
        <v>14</v>
      </c>
    </row>
    <row r="17" spans="1:23" ht="21" x14ac:dyDescent="0.35">
      <c r="A17" s="47">
        <v>10</v>
      </c>
      <c r="B17" s="48"/>
      <c r="C17" s="22"/>
      <c r="D17" s="49"/>
      <c r="E17" s="74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5"/>
      <c r="S17" s="25"/>
      <c r="T17" s="24"/>
      <c r="V17">
        <v>10</v>
      </c>
      <c r="W17" s="51">
        <v>13</v>
      </c>
    </row>
    <row r="18" spans="1:23" ht="21" x14ac:dyDescent="0.35">
      <c r="A18" s="47">
        <v>11</v>
      </c>
      <c r="B18" s="48"/>
      <c r="C18" s="22"/>
      <c r="D18" s="49"/>
      <c r="E18" s="74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5"/>
      <c r="S18" s="25"/>
      <c r="T18" s="24"/>
      <c r="V18">
        <v>11</v>
      </c>
      <c r="W18" s="51">
        <v>12</v>
      </c>
    </row>
    <row r="19" spans="1:23" ht="21" x14ac:dyDescent="0.35">
      <c r="A19" s="47">
        <v>12</v>
      </c>
      <c r="B19" s="48"/>
      <c r="C19" s="22"/>
      <c r="D19" s="49"/>
      <c r="E19" s="74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5"/>
      <c r="S19" s="25"/>
      <c r="T19" s="24"/>
      <c r="V19">
        <v>12</v>
      </c>
      <c r="W19" s="51">
        <v>11</v>
      </c>
    </row>
    <row r="20" spans="1:23" ht="21" x14ac:dyDescent="0.35">
      <c r="A20" s="47"/>
      <c r="B20" s="48"/>
      <c r="C20" s="22"/>
      <c r="D20" s="49"/>
      <c r="E20" s="74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5"/>
      <c r="S20" s="25"/>
      <c r="T20" s="24"/>
    </row>
    <row r="21" spans="1:23" ht="21" x14ac:dyDescent="0.35">
      <c r="A21" s="47"/>
      <c r="B21" s="48"/>
      <c r="C21" s="22"/>
      <c r="D21" s="49"/>
      <c r="E21" s="74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5"/>
      <c r="S21" s="25"/>
      <c r="T21" s="24"/>
    </row>
    <row r="22" spans="1:23" ht="21" x14ac:dyDescent="0.35">
      <c r="A22" s="9"/>
      <c r="B22" s="48"/>
      <c r="C22" s="22"/>
      <c r="D22" s="49"/>
      <c r="E22" s="74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5"/>
      <c r="S22" s="25"/>
      <c r="T22" s="24"/>
    </row>
    <row r="23" spans="1:23" ht="21" x14ac:dyDescent="0.35">
      <c r="A23" s="9"/>
      <c r="B23" s="48"/>
      <c r="C23" s="22"/>
      <c r="D23" s="49"/>
      <c r="E23" s="74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5"/>
      <c r="S23" s="25"/>
      <c r="T23" s="24"/>
    </row>
    <row r="24" spans="1:23" ht="21" x14ac:dyDescent="0.35">
      <c r="A24" s="9"/>
      <c r="B24" s="48"/>
      <c r="C24" s="22"/>
      <c r="D24" s="49"/>
      <c r="E24" s="74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5"/>
      <c r="S24" s="25"/>
      <c r="T24" s="24"/>
    </row>
    <row r="25" spans="1:23" ht="21" x14ac:dyDescent="0.35">
      <c r="A25" s="9"/>
      <c r="B25" s="48"/>
      <c r="C25" s="22"/>
      <c r="D25" s="49"/>
      <c r="E25" s="74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5"/>
      <c r="S25" s="25"/>
      <c r="T25" s="24"/>
    </row>
    <row r="26" spans="1:23" ht="21" x14ac:dyDescent="0.35">
      <c r="A26" s="9"/>
      <c r="B26" s="48"/>
      <c r="C26" s="22"/>
      <c r="D26" s="49"/>
      <c r="E26" s="74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5"/>
      <c r="S26" s="25"/>
      <c r="T26" s="24"/>
    </row>
    <row r="27" spans="1:23" ht="21" x14ac:dyDescent="0.35">
      <c r="A27" s="9"/>
      <c r="B27" s="48"/>
      <c r="C27" s="22"/>
      <c r="D27" s="49"/>
      <c r="E27" s="74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5"/>
      <c r="S27" s="25"/>
      <c r="T27" s="24"/>
    </row>
    <row r="28" spans="1:23" ht="21" x14ac:dyDescent="0.35">
      <c r="A28" s="9"/>
      <c r="B28" s="48"/>
      <c r="C28" s="22"/>
      <c r="D28" s="49"/>
      <c r="E28" s="74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5"/>
      <c r="S28" s="25"/>
      <c r="T28" s="24"/>
    </row>
    <row r="29" spans="1:23" x14ac:dyDescent="0.35">
      <c r="F29" s="44"/>
      <c r="G29" s="44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23" x14ac:dyDescent="0.35">
      <c r="F30" s="44"/>
      <c r="G30" s="44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23" x14ac:dyDescent="0.35">
      <c r="F31" s="44"/>
      <c r="G31" s="44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23" x14ac:dyDescent="0.35">
      <c r="F32" s="44"/>
      <c r="G32" s="44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6:17" x14ac:dyDescent="0.35">
      <c r="F33" s="44"/>
      <c r="G33" s="44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6:17" x14ac:dyDescent="0.35">
      <c r="F34" s="44"/>
      <c r="G34" s="44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6:17" x14ac:dyDescent="0.35">
      <c r="F35" s="44"/>
      <c r="G35" s="44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6:17" x14ac:dyDescent="0.35">
      <c r="F36" s="44"/>
      <c r="G36" s="44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6:17" x14ac:dyDescent="0.35">
      <c r="F37" s="44"/>
      <c r="G37" s="44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6:17" x14ac:dyDescent="0.35">
      <c r="F38" s="44"/>
      <c r="G38" s="44"/>
      <c r="H38" s="45"/>
      <c r="I38" s="45"/>
      <c r="J38" s="45"/>
      <c r="K38" s="45"/>
      <c r="L38" s="45"/>
      <c r="M38" s="45"/>
      <c r="N38" s="45"/>
      <c r="O38" s="45"/>
      <c r="P38" s="45"/>
      <c r="Q38" s="45"/>
    </row>
  </sheetData>
  <mergeCells count="16">
    <mergeCell ref="S5:S6"/>
    <mergeCell ref="T5:T6"/>
    <mergeCell ref="A7:S7"/>
    <mergeCell ref="N5:O5"/>
    <mergeCell ref="R5:R6"/>
    <mergeCell ref="P5:Q5"/>
    <mergeCell ref="A3:R4"/>
    <mergeCell ref="A5:A6"/>
    <mergeCell ref="B5:B6"/>
    <mergeCell ref="C5:C6"/>
    <mergeCell ref="D5:D6"/>
    <mergeCell ref="E5:E6"/>
    <mergeCell ref="F5:G5"/>
    <mergeCell ref="H5:I5"/>
    <mergeCell ref="J5:K5"/>
    <mergeCell ref="L5:M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opLeftCell="B1" zoomScale="70" zoomScaleNormal="70" workbookViewId="0">
      <selection activeCell="D19" sqref="D19"/>
    </sheetView>
  </sheetViews>
  <sheetFormatPr baseColWidth="10" defaultRowHeight="15.5" x14ac:dyDescent="0.35"/>
  <cols>
    <col min="1" max="1" width="14.26953125" style="1" customWidth="1"/>
    <col min="2" max="2" width="35.26953125" style="1" bestFit="1" customWidth="1"/>
    <col min="3" max="3" width="20.1796875" style="1" bestFit="1" customWidth="1"/>
    <col min="4" max="4" width="25.26953125" style="1" bestFit="1" customWidth="1"/>
    <col min="5" max="5" width="11.7265625" style="1" bestFit="1" customWidth="1"/>
    <col min="6" max="6" width="12.54296875" style="19" customWidth="1"/>
    <col min="7" max="7" width="9.1796875" style="19" customWidth="1"/>
    <col min="8" max="8" width="13.1796875" style="18" customWidth="1"/>
    <col min="9" max="9" width="10.453125" style="18" customWidth="1"/>
    <col min="10" max="10" width="13.1796875" style="18" customWidth="1"/>
    <col min="11" max="11" width="10.453125" style="18" customWidth="1"/>
    <col min="12" max="12" width="13.54296875" style="18" customWidth="1"/>
    <col min="13" max="13" width="10.453125" style="18" customWidth="1"/>
    <col min="14" max="14" width="13.1796875" style="18" customWidth="1"/>
    <col min="15" max="15" width="10.453125" style="18" customWidth="1"/>
    <col min="16" max="16" width="14.453125" customWidth="1"/>
    <col min="19" max="19" width="12" bestFit="1" customWidth="1"/>
  </cols>
  <sheetData>
    <row r="1" spans="1:23" x14ac:dyDescent="0.35">
      <c r="F1" s="20"/>
    </row>
    <row r="2" spans="1:23" ht="16" thickBot="1" x14ac:dyDescent="0.4">
      <c r="F2" s="1"/>
      <c r="G2" s="1"/>
      <c r="H2" s="1"/>
      <c r="I2" s="1"/>
      <c r="J2" s="1"/>
      <c r="K2" s="1"/>
      <c r="L2" s="1"/>
      <c r="M2" s="1"/>
      <c r="N2" s="1"/>
      <c r="O2" s="1"/>
    </row>
    <row r="3" spans="1:23" ht="13" thickTop="1" x14ac:dyDescent="0.25">
      <c r="A3" s="103" t="s">
        <v>63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5"/>
      <c r="Q3" s="105"/>
      <c r="R3" s="166"/>
    </row>
    <row r="4" spans="1:23" ht="23.25" customHeight="1" x14ac:dyDescent="0.25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67"/>
    </row>
    <row r="5" spans="1:23" ht="75.75" customHeight="1" x14ac:dyDescent="0.25">
      <c r="A5" s="129" t="s">
        <v>8</v>
      </c>
      <c r="B5" s="113" t="s">
        <v>7</v>
      </c>
      <c r="C5" s="149" t="s">
        <v>16</v>
      </c>
      <c r="D5" s="113" t="s">
        <v>5</v>
      </c>
      <c r="E5" s="153" t="s">
        <v>15</v>
      </c>
      <c r="F5" s="155" t="s">
        <v>17</v>
      </c>
      <c r="G5" s="156"/>
      <c r="H5" s="155" t="s">
        <v>18</v>
      </c>
      <c r="I5" s="156"/>
      <c r="J5" s="155" t="s">
        <v>19</v>
      </c>
      <c r="K5" s="156"/>
      <c r="L5" s="155" t="s">
        <v>20</v>
      </c>
      <c r="M5" s="156"/>
      <c r="N5" s="155" t="s">
        <v>29</v>
      </c>
      <c r="O5" s="156"/>
      <c r="P5" s="155" t="s">
        <v>62</v>
      </c>
      <c r="Q5" s="156"/>
      <c r="R5" s="157" t="s">
        <v>14</v>
      </c>
      <c r="S5" s="159" t="s">
        <v>13</v>
      </c>
      <c r="T5" s="119" t="s">
        <v>12</v>
      </c>
    </row>
    <row r="6" spans="1:23" ht="30" customHeight="1" x14ac:dyDescent="0.25">
      <c r="A6" s="130"/>
      <c r="B6" s="114"/>
      <c r="C6" s="150"/>
      <c r="D6" s="114"/>
      <c r="E6" s="154"/>
      <c r="F6" s="46" t="s">
        <v>10</v>
      </c>
      <c r="G6" s="46" t="s">
        <v>9</v>
      </c>
      <c r="H6" s="46" t="s">
        <v>10</v>
      </c>
      <c r="I6" s="46" t="s">
        <v>9</v>
      </c>
      <c r="J6" s="46" t="s">
        <v>10</v>
      </c>
      <c r="K6" s="46" t="s">
        <v>9</v>
      </c>
      <c r="L6" s="46" t="s">
        <v>10</v>
      </c>
      <c r="M6" s="46" t="s">
        <v>9</v>
      </c>
      <c r="N6" s="46" t="s">
        <v>10</v>
      </c>
      <c r="O6" s="46" t="s">
        <v>9</v>
      </c>
      <c r="P6" s="46" t="s">
        <v>10</v>
      </c>
      <c r="Q6" s="46" t="s">
        <v>9</v>
      </c>
      <c r="R6" s="158"/>
      <c r="S6" s="159"/>
      <c r="T6" s="119"/>
    </row>
    <row r="7" spans="1:23" x14ac:dyDescent="0.25">
      <c r="A7" s="125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73"/>
      <c r="V7" s="52" t="s">
        <v>31</v>
      </c>
      <c r="W7" s="52"/>
    </row>
    <row r="8" spans="1:23" ht="21" x14ac:dyDescent="0.35">
      <c r="A8" s="47">
        <v>1</v>
      </c>
      <c r="B8" s="39"/>
      <c r="C8" s="39"/>
      <c r="D8" s="39"/>
      <c r="E8" s="74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5">
        <f>+N8+L8+J8+H8+F8</f>
        <v>0</v>
      </c>
      <c r="S8" s="25">
        <v>5</v>
      </c>
      <c r="T8" s="24">
        <f>VLOOKUP(S8,$V$8:$W$19,2)</f>
        <v>18</v>
      </c>
      <c r="V8">
        <v>1</v>
      </c>
      <c r="W8" s="51">
        <v>25</v>
      </c>
    </row>
    <row r="9" spans="1:23" ht="21" x14ac:dyDescent="0.35">
      <c r="A9" s="47">
        <v>2</v>
      </c>
      <c r="B9" s="48"/>
      <c r="C9" s="39"/>
      <c r="D9" s="39"/>
      <c r="E9" s="74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5">
        <f t="shared" ref="R9:R15" si="0">+N9+L9+J9+H9+F9</f>
        <v>0</v>
      </c>
      <c r="S9" s="25">
        <v>7</v>
      </c>
      <c r="T9" s="24">
        <f t="shared" ref="T9:T14" si="1">VLOOKUP(S9,$V$8:$W$19,2)</f>
        <v>16</v>
      </c>
      <c r="V9">
        <v>2</v>
      </c>
      <c r="W9" s="51">
        <v>23</v>
      </c>
    </row>
    <row r="10" spans="1:23" ht="21" x14ac:dyDescent="0.35">
      <c r="A10" s="47">
        <v>3</v>
      </c>
      <c r="B10" s="48"/>
      <c r="C10" s="39"/>
      <c r="D10" s="39"/>
      <c r="E10" s="74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5">
        <f t="shared" si="0"/>
        <v>0</v>
      </c>
      <c r="S10" s="25">
        <v>6</v>
      </c>
      <c r="T10" s="24">
        <f t="shared" si="1"/>
        <v>17</v>
      </c>
      <c r="V10">
        <v>3</v>
      </c>
      <c r="W10" s="51">
        <v>20</v>
      </c>
    </row>
    <row r="11" spans="1:23" ht="21" x14ac:dyDescent="0.35">
      <c r="A11" s="47">
        <v>4</v>
      </c>
      <c r="B11" s="48"/>
      <c r="C11" s="39"/>
      <c r="D11" s="39"/>
      <c r="E11" s="74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5">
        <f t="shared" si="0"/>
        <v>0</v>
      </c>
      <c r="S11" s="25">
        <v>4</v>
      </c>
      <c r="T11" s="24">
        <f t="shared" si="1"/>
        <v>19</v>
      </c>
      <c r="V11">
        <v>4</v>
      </c>
      <c r="W11" s="51">
        <v>19</v>
      </c>
    </row>
    <row r="12" spans="1:23" ht="21" x14ac:dyDescent="0.35">
      <c r="A12" s="47">
        <v>5</v>
      </c>
      <c r="B12" s="48"/>
      <c r="C12" s="39"/>
      <c r="D12" s="39"/>
      <c r="E12" s="74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5">
        <f t="shared" si="0"/>
        <v>0</v>
      </c>
      <c r="S12" s="25">
        <v>3</v>
      </c>
      <c r="T12" s="24">
        <f t="shared" si="1"/>
        <v>20</v>
      </c>
      <c r="V12">
        <v>5</v>
      </c>
      <c r="W12" s="51">
        <v>18</v>
      </c>
    </row>
    <row r="13" spans="1:23" ht="21" x14ac:dyDescent="0.35">
      <c r="A13" s="47">
        <v>6</v>
      </c>
      <c r="B13" s="48"/>
      <c r="C13" s="39"/>
      <c r="D13" s="39"/>
      <c r="E13" s="74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5">
        <f t="shared" si="0"/>
        <v>0</v>
      </c>
      <c r="S13" s="25">
        <v>2</v>
      </c>
      <c r="T13" s="24">
        <f t="shared" si="1"/>
        <v>23</v>
      </c>
      <c r="V13">
        <v>6</v>
      </c>
      <c r="W13" s="51">
        <v>17</v>
      </c>
    </row>
    <row r="14" spans="1:23" ht="21" x14ac:dyDescent="0.35">
      <c r="A14" s="47">
        <v>7</v>
      </c>
      <c r="B14" s="48"/>
      <c r="C14" s="39"/>
      <c r="D14" s="39"/>
      <c r="E14" s="74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5">
        <f t="shared" si="0"/>
        <v>0</v>
      </c>
      <c r="S14" s="25">
        <v>1</v>
      </c>
      <c r="T14" s="24">
        <f t="shared" si="1"/>
        <v>25</v>
      </c>
      <c r="V14">
        <v>7</v>
      </c>
      <c r="W14" s="51">
        <v>16</v>
      </c>
    </row>
    <row r="15" spans="1:23" ht="21" x14ac:dyDescent="0.35">
      <c r="A15" s="47">
        <v>8</v>
      </c>
      <c r="B15" s="48"/>
      <c r="C15" s="40"/>
      <c r="D15" s="39"/>
      <c r="E15" s="74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5">
        <f t="shared" si="0"/>
        <v>0</v>
      </c>
      <c r="S15" s="25"/>
      <c r="T15" s="24" t="e">
        <f>VLOOKUP(S15,$V$8:$W$19,2)</f>
        <v>#N/A</v>
      </c>
      <c r="V15">
        <v>8</v>
      </c>
      <c r="W15" s="51">
        <v>15</v>
      </c>
    </row>
    <row r="16" spans="1:23" ht="21" x14ac:dyDescent="0.35">
      <c r="A16" s="47">
        <v>9</v>
      </c>
      <c r="B16" s="48"/>
      <c r="C16" s="22"/>
      <c r="D16" s="49"/>
      <c r="E16" s="74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5"/>
      <c r="S16" s="25"/>
      <c r="T16" s="24"/>
      <c r="V16">
        <v>9</v>
      </c>
      <c r="W16" s="51">
        <v>14</v>
      </c>
    </row>
    <row r="17" spans="1:23" ht="21" x14ac:dyDescent="0.35">
      <c r="A17" s="47">
        <v>10</v>
      </c>
      <c r="B17" s="48"/>
      <c r="C17" s="22"/>
      <c r="D17" s="49"/>
      <c r="E17" s="74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5"/>
      <c r="S17" s="25"/>
      <c r="T17" s="24"/>
      <c r="V17">
        <v>10</v>
      </c>
      <c r="W17" s="51">
        <v>13</v>
      </c>
    </row>
    <row r="18" spans="1:23" ht="21" x14ac:dyDescent="0.35">
      <c r="A18" s="47">
        <v>11</v>
      </c>
      <c r="B18" s="48"/>
      <c r="C18" s="22"/>
      <c r="D18" s="49"/>
      <c r="E18" s="74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5"/>
      <c r="S18" s="25"/>
      <c r="T18" s="24"/>
      <c r="V18">
        <v>11</v>
      </c>
      <c r="W18" s="51">
        <v>12</v>
      </c>
    </row>
    <row r="19" spans="1:23" ht="21" x14ac:dyDescent="0.35">
      <c r="A19" s="47">
        <v>12</v>
      </c>
      <c r="B19" s="48"/>
      <c r="C19" s="22"/>
      <c r="D19" s="49"/>
      <c r="E19" s="74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5"/>
      <c r="S19" s="25"/>
      <c r="T19" s="24"/>
      <c r="V19">
        <v>12</v>
      </c>
      <c r="W19" s="51">
        <v>11</v>
      </c>
    </row>
    <row r="20" spans="1:23" ht="21" x14ac:dyDescent="0.35">
      <c r="A20" s="47"/>
      <c r="B20" s="48"/>
      <c r="C20" s="22"/>
      <c r="D20" s="49"/>
      <c r="E20" s="74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5"/>
      <c r="S20" s="25"/>
      <c r="T20" s="24"/>
    </row>
    <row r="21" spans="1:23" ht="21" x14ac:dyDescent="0.35">
      <c r="A21" s="47"/>
      <c r="B21" s="48"/>
      <c r="C21" s="22"/>
      <c r="D21" s="49"/>
      <c r="E21" s="74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5"/>
      <c r="S21" s="25"/>
      <c r="T21" s="24"/>
    </row>
    <row r="22" spans="1:23" ht="21" x14ac:dyDescent="0.35">
      <c r="A22" s="9"/>
      <c r="B22" s="48"/>
      <c r="C22" s="22"/>
      <c r="D22" s="49"/>
      <c r="E22" s="74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5"/>
      <c r="S22" s="25"/>
      <c r="T22" s="24"/>
    </row>
    <row r="23" spans="1:23" ht="21" x14ac:dyDescent="0.35">
      <c r="A23" s="9"/>
      <c r="B23" s="48"/>
      <c r="C23" s="22"/>
      <c r="D23" s="49"/>
      <c r="E23" s="74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5"/>
      <c r="S23" s="25"/>
      <c r="T23" s="24"/>
    </row>
    <row r="24" spans="1:23" ht="21" x14ac:dyDescent="0.35">
      <c r="A24" s="9"/>
      <c r="B24" s="48"/>
      <c r="C24" s="22"/>
      <c r="D24" s="49"/>
      <c r="E24" s="74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5"/>
      <c r="S24" s="25"/>
      <c r="T24" s="24"/>
    </row>
    <row r="25" spans="1:23" ht="21" x14ac:dyDescent="0.35">
      <c r="A25" s="9"/>
      <c r="B25" s="48"/>
      <c r="C25" s="22"/>
      <c r="D25" s="49"/>
      <c r="E25" s="74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5"/>
      <c r="S25" s="25"/>
      <c r="T25" s="24"/>
    </row>
    <row r="26" spans="1:23" ht="21" x14ac:dyDescent="0.35">
      <c r="A26" s="9"/>
      <c r="B26" s="48"/>
      <c r="C26" s="22"/>
      <c r="D26" s="49"/>
      <c r="E26" s="74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5"/>
      <c r="S26" s="25"/>
      <c r="T26" s="24"/>
    </row>
    <row r="27" spans="1:23" ht="21" x14ac:dyDescent="0.35">
      <c r="A27" s="9"/>
      <c r="B27" s="48"/>
      <c r="C27" s="22"/>
      <c r="D27" s="49"/>
      <c r="E27" s="74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5"/>
      <c r="S27" s="25"/>
      <c r="T27" s="24"/>
    </row>
    <row r="28" spans="1:23" ht="21" x14ac:dyDescent="0.35">
      <c r="A28" s="9"/>
      <c r="B28" s="48"/>
      <c r="C28" s="22"/>
      <c r="D28" s="49"/>
      <c r="E28" s="74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5"/>
      <c r="S28" s="25"/>
      <c r="T28" s="24"/>
    </row>
    <row r="29" spans="1:23" x14ac:dyDescent="0.35">
      <c r="F29" s="44"/>
      <c r="G29" s="44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23" x14ac:dyDescent="0.35">
      <c r="F30" s="44"/>
      <c r="G30" s="44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23" x14ac:dyDescent="0.35">
      <c r="F31" s="44"/>
      <c r="G31" s="44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23" x14ac:dyDescent="0.35">
      <c r="F32" s="44"/>
      <c r="G32" s="44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6:17" x14ac:dyDescent="0.35">
      <c r="F33" s="44"/>
      <c r="G33" s="44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6:17" x14ac:dyDescent="0.35">
      <c r="F34" s="44"/>
      <c r="G34" s="44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6:17" x14ac:dyDescent="0.35">
      <c r="F35" s="44"/>
      <c r="G35" s="44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6:17" x14ac:dyDescent="0.35">
      <c r="F36" s="44"/>
      <c r="G36" s="44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6:17" x14ac:dyDescent="0.35">
      <c r="F37" s="44"/>
      <c r="G37" s="44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6:17" x14ac:dyDescent="0.35">
      <c r="F38" s="44"/>
      <c r="G38" s="44"/>
      <c r="H38" s="45"/>
      <c r="I38" s="45"/>
      <c r="J38" s="45"/>
      <c r="K38" s="45"/>
      <c r="L38" s="45"/>
      <c r="M38" s="45"/>
      <c r="N38" s="45"/>
      <c r="O38" s="45"/>
      <c r="P38" s="45"/>
      <c r="Q38" s="45"/>
    </row>
  </sheetData>
  <mergeCells count="16">
    <mergeCell ref="T5:T6"/>
    <mergeCell ref="A7:S7"/>
    <mergeCell ref="A3:R4"/>
    <mergeCell ref="A5:A6"/>
    <mergeCell ref="B5:B6"/>
    <mergeCell ref="C5:C6"/>
    <mergeCell ref="D5:D6"/>
    <mergeCell ref="E5:E6"/>
    <mergeCell ref="F5:G5"/>
    <mergeCell ref="H5:I5"/>
    <mergeCell ref="J5:K5"/>
    <mergeCell ref="L5:M5"/>
    <mergeCell ref="N5:O5"/>
    <mergeCell ref="P5:Q5"/>
    <mergeCell ref="R5:R6"/>
    <mergeCell ref="S5:S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workbookViewId="0">
      <selection activeCell="A5" sqref="A5:A6"/>
    </sheetView>
  </sheetViews>
  <sheetFormatPr baseColWidth="10" defaultRowHeight="15.5" x14ac:dyDescent="0.35"/>
  <cols>
    <col min="1" max="1" width="14.26953125" style="1" customWidth="1"/>
    <col min="2" max="2" width="35.26953125" style="1" bestFit="1" customWidth="1"/>
    <col min="3" max="3" width="20.1796875" style="1" bestFit="1" customWidth="1"/>
    <col min="4" max="4" width="25.26953125" style="1" bestFit="1" customWidth="1"/>
    <col min="5" max="5" width="11.7265625" style="1" bestFit="1" customWidth="1"/>
    <col min="6" max="6" width="12.54296875" style="19" customWidth="1"/>
    <col min="7" max="7" width="9.1796875" style="19" customWidth="1"/>
    <col min="8" max="8" width="13.1796875" style="18" customWidth="1"/>
    <col min="9" max="9" width="10.453125" style="18" customWidth="1"/>
    <col min="10" max="10" width="13.1796875" style="18" customWidth="1"/>
    <col min="11" max="11" width="10.453125" style="18" customWidth="1"/>
    <col min="12" max="12" width="13.54296875" style="18" customWidth="1"/>
    <col min="13" max="13" width="10.453125" style="18" customWidth="1"/>
    <col min="14" max="14" width="13.1796875" style="18" customWidth="1"/>
    <col min="15" max="15" width="10.453125" style="18" customWidth="1"/>
    <col min="16" max="16" width="14.453125" customWidth="1"/>
    <col min="19" max="19" width="12" bestFit="1" customWidth="1"/>
  </cols>
  <sheetData>
    <row r="1" spans="1:23" x14ac:dyDescent="0.35">
      <c r="F1" s="20"/>
    </row>
    <row r="2" spans="1:23" ht="16" thickBot="1" x14ac:dyDescent="0.4">
      <c r="F2" s="1"/>
      <c r="G2" s="1"/>
      <c r="H2" s="1"/>
      <c r="I2" s="1"/>
      <c r="J2" s="1"/>
      <c r="K2" s="1"/>
      <c r="L2" s="1"/>
      <c r="M2" s="1"/>
      <c r="N2" s="1"/>
      <c r="O2" s="1"/>
    </row>
    <row r="3" spans="1:23" ht="13" thickTop="1" x14ac:dyDescent="0.25">
      <c r="A3" s="103" t="s">
        <v>64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5"/>
      <c r="Q3" s="105"/>
      <c r="R3" s="166"/>
    </row>
    <row r="4" spans="1:23" ht="23.25" customHeight="1" x14ac:dyDescent="0.25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67"/>
    </row>
    <row r="5" spans="1:23" ht="75.75" customHeight="1" x14ac:dyDescent="0.25">
      <c r="A5" s="129" t="s">
        <v>8</v>
      </c>
      <c r="B5" s="113" t="s">
        <v>7</v>
      </c>
      <c r="C5" s="149" t="s">
        <v>16</v>
      </c>
      <c r="D5" s="113" t="s">
        <v>5</v>
      </c>
      <c r="E5" s="153" t="s">
        <v>15</v>
      </c>
      <c r="F5" s="155" t="s">
        <v>17</v>
      </c>
      <c r="G5" s="156"/>
      <c r="H5" s="155" t="s">
        <v>18</v>
      </c>
      <c r="I5" s="156"/>
      <c r="J5" s="155" t="s">
        <v>19</v>
      </c>
      <c r="K5" s="156"/>
      <c r="L5" s="155" t="s">
        <v>20</v>
      </c>
      <c r="M5" s="156"/>
      <c r="N5" s="155" t="s">
        <v>29</v>
      </c>
      <c r="O5" s="156"/>
      <c r="P5" s="155" t="s">
        <v>62</v>
      </c>
      <c r="Q5" s="156"/>
      <c r="R5" s="157" t="s">
        <v>14</v>
      </c>
      <c r="S5" s="159" t="s">
        <v>13</v>
      </c>
      <c r="T5" s="119" t="s">
        <v>12</v>
      </c>
    </row>
    <row r="6" spans="1:23" ht="30" customHeight="1" x14ac:dyDescent="0.25">
      <c r="A6" s="130"/>
      <c r="B6" s="114"/>
      <c r="C6" s="150"/>
      <c r="D6" s="114"/>
      <c r="E6" s="154"/>
      <c r="F6" s="46" t="s">
        <v>10</v>
      </c>
      <c r="G6" s="46" t="s">
        <v>9</v>
      </c>
      <c r="H6" s="46" t="s">
        <v>10</v>
      </c>
      <c r="I6" s="46" t="s">
        <v>9</v>
      </c>
      <c r="J6" s="46" t="s">
        <v>10</v>
      </c>
      <c r="K6" s="46" t="s">
        <v>9</v>
      </c>
      <c r="L6" s="46" t="s">
        <v>10</v>
      </c>
      <c r="M6" s="46" t="s">
        <v>9</v>
      </c>
      <c r="N6" s="46" t="s">
        <v>10</v>
      </c>
      <c r="O6" s="46" t="s">
        <v>9</v>
      </c>
      <c r="P6" s="46" t="s">
        <v>10</v>
      </c>
      <c r="Q6" s="46" t="s">
        <v>9</v>
      </c>
      <c r="R6" s="158"/>
      <c r="S6" s="159"/>
      <c r="T6" s="119"/>
    </row>
    <row r="7" spans="1:23" x14ac:dyDescent="0.25">
      <c r="A7" s="125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73"/>
      <c r="V7" s="52" t="s">
        <v>31</v>
      </c>
      <c r="W7" s="52"/>
    </row>
    <row r="8" spans="1:23" ht="21" x14ac:dyDescent="0.35">
      <c r="A8" s="47">
        <v>1</v>
      </c>
      <c r="B8" s="39"/>
      <c r="C8" s="39"/>
      <c r="D8" s="39"/>
      <c r="E8" s="74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5">
        <f>+N8+L8+J8+H8+F8</f>
        <v>0</v>
      </c>
      <c r="S8" s="25">
        <v>5</v>
      </c>
      <c r="T8" s="24">
        <f>VLOOKUP(S8,$V$8:$W$19,2)</f>
        <v>18</v>
      </c>
      <c r="V8">
        <v>1</v>
      </c>
      <c r="W8" s="51">
        <v>25</v>
      </c>
    </row>
    <row r="9" spans="1:23" ht="21" x14ac:dyDescent="0.35">
      <c r="A9" s="47">
        <v>2</v>
      </c>
      <c r="B9" s="48"/>
      <c r="C9" s="39"/>
      <c r="D9" s="39"/>
      <c r="E9" s="74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5">
        <f t="shared" ref="R9:R15" si="0">+N9+L9+J9+H9+F9</f>
        <v>0</v>
      </c>
      <c r="S9" s="25">
        <v>7</v>
      </c>
      <c r="T9" s="24">
        <f t="shared" ref="T9:T14" si="1">VLOOKUP(S9,$V$8:$W$19,2)</f>
        <v>16</v>
      </c>
      <c r="V9">
        <v>2</v>
      </c>
      <c r="W9" s="51">
        <v>23</v>
      </c>
    </row>
    <row r="10" spans="1:23" ht="21" x14ac:dyDescent="0.35">
      <c r="A10" s="47">
        <v>3</v>
      </c>
      <c r="B10" s="48"/>
      <c r="C10" s="39"/>
      <c r="D10" s="39"/>
      <c r="E10" s="74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5">
        <f t="shared" si="0"/>
        <v>0</v>
      </c>
      <c r="S10" s="25">
        <v>6</v>
      </c>
      <c r="T10" s="24">
        <f t="shared" si="1"/>
        <v>17</v>
      </c>
      <c r="V10">
        <v>3</v>
      </c>
      <c r="W10" s="51">
        <v>20</v>
      </c>
    </row>
    <row r="11" spans="1:23" ht="21" x14ac:dyDescent="0.35">
      <c r="A11" s="47">
        <v>4</v>
      </c>
      <c r="B11" s="48"/>
      <c r="C11" s="39"/>
      <c r="D11" s="39"/>
      <c r="E11" s="74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5">
        <f t="shared" si="0"/>
        <v>0</v>
      </c>
      <c r="S11" s="25">
        <v>4</v>
      </c>
      <c r="T11" s="24">
        <f t="shared" si="1"/>
        <v>19</v>
      </c>
      <c r="V11">
        <v>4</v>
      </c>
      <c r="W11" s="51">
        <v>19</v>
      </c>
    </row>
    <row r="12" spans="1:23" ht="21" x14ac:dyDescent="0.35">
      <c r="A12" s="47">
        <v>5</v>
      </c>
      <c r="B12" s="48"/>
      <c r="C12" s="39"/>
      <c r="D12" s="39"/>
      <c r="E12" s="74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5">
        <f t="shared" si="0"/>
        <v>0</v>
      </c>
      <c r="S12" s="25">
        <v>3</v>
      </c>
      <c r="T12" s="24">
        <f t="shared" si="1"/>
        <v>20</v>
      </c>
      <c r="V12">
        <v>5</v>
      </c>
      <c r="W12" s="51">
        <v>18</v>
      </c>
    </row>
    <row r="13" spans="1:23" ht="21" x14ac:dyDescent="0.35">
      <c r="A13" s="47">
        <v>6</v>
      </c>
      <c r="B13" s="48"/>
      <c r="C13" s="39"/>
      <c r="D13" s="39"/>
      <c r="E13" s="74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5">
        <f t="shared" si="0"/>
        <v>0</v>
      </c>
      <c r="S13" s="25">
        <v>2</v>
      </c>
      <c r="T13" s="24">
        <f t="shared" si="1"/>
        <v>23</v>
      </c>
      <c r="V13">
        <v>6</v>
      </c>
      <c r="W13" s="51">
        <v>17</v>
      </c>
    </row>
    <row r="14" spans="1:23" ht="21" x14ac:dyDescent="0.35">
      <c r="A14" s="47">
        <v>7</v>
      </c>
      <c r="B14" s="48"/>
      <c r="C14" s="39"/>
      <c r="D14" s="39"/>
      <c r="E14" s="74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5">
        <f t="shared" si="0"/>
        <v>0</v>
      </c>
      <c r="S14" s="25">
        <v>1</v>
      </c>
      <c r="T14" s="24">
        <f t="shared" si="1"/>
        <v>25</v>
      </c>
      <c r="V14">
        <v>7</v>
      </c>
      <c r="W14" s="51">
        <v>16</v>
      </c>
    </row>
    <row r="15" spans="1:23" ht="21" x14ac:dyDescent="0.35">
      <c r="A15" s="47">
        <v>8</v>
      </c>
      <c r="B15" s="48"/>
      <c r="C15" s="40"/>
      <c r="D15" s="39"/>
      <c r="E15" s="74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5">
        <f t="shared" si="0"/>
        <v>0</v>
      </c>
      <c r="S15" s="25"/>
      <c r="T15" s="24" t="e">
        <f>VLOOKUP(S15,$V$8:$W$19,2)</f>
        <v>#N/A</v>
      </c>
      <c r="V15">
        <v>8</v>
      </c>
      <c r="W15" s="51">
        <v>15</v>
      </c>
    </row>
    <row r="16" spans="1:23" ht="21" x14ac:dyDescent="0.35">
      <c r="A16" s="47">
        <v>9</v>
      </c>
      <c r="B16" s="48"/>
      <c r="C16" s="22"/>
      <c r="D16" s="49"/>
      <c r="E16" s="74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5"/>
      <c r="S16" s="25"/>
      <c r="T16" s="24"/>
      <c r="V16">
        <v>9</v>
      </c>
      <c r="W16" s="51">
        <v>14</v>
      </c>
    </row>
    <row r="17" spans="1:23" ht="21" x14ac:dyDescent="0.35">
      <c r="A17" s="47">
        <v>10</v>
      </c>
      <c r="B17" s="48"/>
      <c r="C17" s="22"/>
      <c r="D17" s="49"/>
      <c r="E17" s="74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5"/>
      <c r="S17" s="25"/>
      <c r="T17" s="24"/>
      <c r="V17">
        <v>10</v>
      </c>
      <c r="W17" s="51">
        <v>13</v>
      </c>
    </row>
    <row r="18" spans="1:23" ht="21" x14ac:dyDescent="0.35">
      <c r="A18" s="47">
        <v>11</v>
      </c>
      <c r="B18" s="48"/>
      <c r="C18" s="22"/>
      <c r="D18" s="49"/>
      <c r="E18" s="74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5"/>
      <c r="S18" s="25"/>
      <c r="T18" s="24"/>
      <c r="V18">
        <v>11</v>
      </c>
      <c r="W18" s="51">
        <v>12</v>
      </c>
    </row>
    <row r="19" spans="1:23" ht="21" x14ac:dyDescent="0.35">
      <c r="A19" s="47">
        <v>12</v>
      </c>
      <c r="B19" s="48"/>
      <c r="C19" s="22"/>
      <c r="D19" s="49"/>
      <c r="E19" s="74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5"/>
      <c r="S19" s="25"/>
      <c r="T19" s="24"/>
      <c r="V19">
        <v>12</v>
      </c>
      <c r="W19" s="51">
        <v>11</v>
      </c>
    </row>
    <row r="20" spans="1:23" ht="21" x14ac:dyDescent="0.35">
      <c r="A20" s="47"/>
      <c r="B20" s="48"/>
      <c r="C20" s="22"/>
      <c r="D20" s="49"/>
      <c r="E20" s="74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5"/>
      <c r="S20" s="25"/>
      <c r="T20" s="24"/>
    </row>
    <row r="21" spans="1:23" ht="21" x14ac:dyDescent="0.35">
      <c r="A21" s="47"/>
      <c r="B21" s="48"/>
      <c r="C21" s="22"/>
      <c r="D21" s="49"/>
      <c r="E21" s="74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5"/>
      <c r="S21" s="25"/>
      <c r="T21" s="24"/>
    </row>
    <row r="22" spans="1:23" ht="21" x14ac:dyDescent="0.35">
      <c r="A22" s="9"/>
      <c r="B22" s="48"/>
      <c r="C22" s="22"/>
      <c r="D22" s="49"/>
      <c r="E22" s="74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5"/>
      <c r="S22" s="25"/>
      <c r="T22" s="24"/>
    </row>
    <row r="23" spans="1:23" ht="21" x14ac:dyDescent="0.35">
      <c r="A23" s="9"/>
      <c r="B23" s="48"/>
      <c r="C23" s="22"/>
      <c r="D23" s="49"/>
      <c r="E23" s="74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5"/>
      <c r="S23" s="25"/>
      <c r="T23" s="24"/>
    </row>
    <row r="24" spans="1:23" ht="21" x14ac:dyDescent="0.35">
      <c r="A24" s="9"/>
      <c r="B24" s="48"/>
      <c r="C24" s="22"/>
      <c r="D24" s="49"/>
      <c r="E24" s="74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5"/>
      <c r="S24" s="25"/>
      <c r="T24" s="24"/>
    </row>
    <row r="25" spans="1:23" ht="21" x14ac:dyDescent="0.35">
      <c r="A25" s="9"/>
      <c r="B25" s="48"/>
      <c r="C25" s="22"/>
      <c r="D25" s="49"/>
      <c r="E25" s="74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5"/>
      <c r="S25" s="25"/>
      <c r="T25" s="24"/>
    </row>
    <row r="26" spans="1:23" ht="21" x14ac:dyDescent="0.35">
      <c r="A26" s="9"/>
      <c r="B26" s="48"/>
      <c r="C26" s="22"/>
      <c r="D26" s="49"/>
      <c r="E26" s="74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5"/>
      <c r="S26" s="25"/>
      <c r="T26" s="24"/>
    </row>
    <row r="27" spans="1:23" ht="21" x14ac:dyDescent="0.35">
      <c r="A27" s="9"/>
      <c r="B27" s="48"/>
      <c r="C27" s="22"/>
      <c r="D27" s="49"/>
      <c r="E27" s="74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5"/>
      <c r="S27" s="25"/>
      <c r="T27" s="24"/>
    </row>
    <row r="28" spans="1:23" ht="21" x14ac:dyDescent="0.35">
      <c r="A28" s="9"/>
      <c r="B28" s="48"/>
      <c r="C28" s="22"/>
      <c r="D28" s="49"/>
      <c r="E28" s="74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5"/>
      <c r="S28" s="25"/>
      <c r="T28" s="24"/>
    </row>
    <row r="29" spans="1:23" x14ac:dyDescent="0.35">
      <c r="F29" s="44"/>
      <c r="G29" s="44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23" x14ac:dyDescent="0.35">
      <c r="F30" s="44"/>
      <c r="G30" s="44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23" x14ac:dyDescent="0.35">
      <c r="F31" s="44"/>
      <c r="G31" s="44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23" x14ac:dyDescent="0.35">
      <c r="F32" s="44"/>
      <c r="G32" s="44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6:17" x14ac:dyDescent="0.35">
      <c r="F33" s="44"/>
      <c r="G33" s="44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6:17" x14ac:dyDescent="0.35">
      <c r="F34" s="44"/>
      <c r="G34" s="44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6:17" x14ac:dyDescent="0.35">
      <c r="F35" s="44"/>
      <c r="G35" s="44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6:17" x14ac:dyDescent="0.35">
      <c r="F36" s="44"/>
      <c r="G36" s="44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6:17" x14ac:dyDescent="0.35">
      <c r="F37" s="44"/>
      <c r="G37" s="44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6:17" x14ac:dyDescent="0.35">
      <c r="F38" s="44"/>
      <c r="G38" s="44"/>
      <c r="H38" s="45"/>
      <c r="I38" s="45"/>
      <c r="J38" s="45"/>
      <c r="K38" s="45"/>
      <c r="L38" s="45"/>
      <c r="M38" s="45"/>
      <c r="N38" s="45"/>
      <c r="O38" s="45"/>
      <c r="P38" s="45"/>
      <c r="Q38" s="45"/>
    </row>
  </sheetData>
  <mergeCells count="16">
    <mergeCell ref="T5:T6"/>
    <mergeCell ref="A7:S7"/>
    <mergeCell ref="A3:R4"/>
    <mergeCell ref="A5:A6"/>
    <mergeCell ref="B5:B6"/>
    <mergeCell ref="C5:C6"/>
    <mergeCell ref="D5:D6"/>
    <mergeCell ref="E5:E6"/>
    <mergeCell ref="F5:G5"/>
    <mergeCell ref="H5:I5"/>
    <mergeCell ref="J5:K5"/>
    <mergeCell ref="L5:M5"/>
    <mergeCell ref="N5:O5"/>
    <mergeCell ref="P5:Q5"/>
    <mergeCell ref="R5:R6"/>
    <mergeCell ref="S5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Clasificación  liga</vt:lpstr>
      <vt:lpstr>1ª PRUEBA  </vt:lpstr>
      <vt:lpstr>2ª PRUEBA </vt:lpstr>
      <vt:lpstr>3ª PRUEBA </vt:lpstr>
      <vt:lpstr>4ª PRUEBA </vt:lpstr>
      <vt:lpstr>5ª PRUEBA</vt:lpstr>
      <vt:lpstr>6ª PRUEBA</vt:lpstr>
      <vt:lpstr>7ª PRUEBA</vt:lpstr>
      <vt:lpstr>8ª PRUEBA</vt:lpstr>
      <vt:lpstr>9ª PRUEBA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fsromero</dc:creator>
  <cp:lastModifiedBy>Sánchez Romero, Francisco José</cp:lastModifiedBy>
  <cp:lastPrinted>2016-03-18T23:21:30Z</cp:lastPrinted>
  <dcterms:created xsi:type="dcterms:W3CDTF">2014-11-16T19:01:48Z</dcterms:created>
  <dcterms:modified xsi:type="dcterms:W3CDTF">2019-02-18T21:54:30Z</dcterms:modified>
</cp:coreProperties>
</file>