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FRAN\Aeromodelismo\FAM\2019\F3A\"/>
    </mc:Choice>
  </mc:AlternateContent>
  <bookViews>
    <workbookView xWindow="-20" yWindow="-20" windowWidth="11520" windowHeight="9440"/>
  </bookViews>
  <sheets>
    <sheet name="Clasificación  liga" sheetId="14" r:id="rId1"/>
    <sheet name="1ª PRUEBA " sheetId="8" r:id="rId2"/>
  </sheets>
  <definedNames>
    <definedName name="_xlnm._FilterDatabase" localSheetId="1" hidden="1">'1ª PRUEBA '!$A$11:$Q$15</definedName>
    <definedName name="_xlnm._FilterDatabase" localSheetId="0" hidden="1">'Clasificación  liga'!$A$11:$W$17</definedName>
    <definedName name="_xlnm.Print_Area" localSheetId="1">'1ª PRUEBA '!$A$3:$K$34</definedName>
  </definedNames>
  <calcPr calcId="162913"/>
</workbook>
</file>

<file path=xl/calcChain.xml><?xml version="1.0" encoding="utf-8"?>
<calcChain xmlns="http://schemas.openxmlformats.org/spreadsheetml/2006/main">
  <c r="P13" i="14" l="1"/>
  <c r="P12" i="14"/>
  <c r="H34" i="8" l="1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I17" i="8"/>
  <c r="H19" i="8"/>
  <c r="H18" i="8"/>
  <c r="H17" i="8"/>
  <c r="H16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21" i="8"/>
  <c r="F17" i="8"/>
  <c r="F18" i="8"/>
  <c r="F19" i="8"/>
  <c r="I19" i="8" s="1"/>
  <c r="F16" i="8"/>
  <c r="I16" i="8" l="1"/>
  <c r="I31" i="8"/>
  <c r="I27" i="8"/>
  <c r="I23" i="8"/>
  <c r="I18" i="8"/>
  <c r="I22" i="8"/>
  <c r="I26" i="8"/>
  <c r="I30" i="8"/>
  <c r="I34" i="8"/>
  <c r="I24" i="8"/>
  <c r="I28" i="8"/>
  <c r="I32" i="8"/>
  <c r="I21" i="8"/>
  <c r="I25" i="8"/>
  <c r="I29" i="8"/>
  <c r="I33" i="8"/>
  <c r="Q13" i="14" l="1"/>
  <c r="Q35" i="14" l="1"/>
  <c r="Q34" i="14"/>
  <c r="P34" i="14"/>
  <c r="Q33" i="14"/>
  <c r="P33" i="14"/>
  <c r="Q32" i="14"/>
  <c r="P32" i="14"/>
  <c r="Q31" i="14"/>
  <c r="P31" i="14"/>
  <c r="Q30" i="14"/>
  <c r="P30" i="14"/>
  <c r="Q29" i="14"/>
  <c r="P29" i="14"/>
  <c r="Q28" i="14"/>
  <c r="P28" i="14"/>
  <c r="Q27" i="14"/>
  <c r="P27" i="14"/>
  <c r="Q26" i="14"/>
  <c r="P26" i="14"/>
  <c r="Q25" i="14"/>
  <c r="P25" i="14"/>
  <c r="Q24" i="14"/>
  <c r="P24" i="14"/>
  <c r="Q23" i="14"/>
  <c r="P23" i="14"/>
  <c r="Q22" i="14"/>
  <c r="P22" i="14"/>
  <c r="Q21" i="14"/>
  <c r="P21" i="14"/>
  <c r="Q19" i="14"/>
  <c r="Q18" i="14"/>
  <c r="P18" i="14"/>
  <c r="Q17" i="14"/>
  <c r="P17" i="14"/>
  <c r="Q16" i="14"/>
  <c r="P16" i="14"/>
  <c r="Q15" i="14"/>
  <c r="P15" i="14"/>
  <c r="Q12" i="14"/>
  <c r="Q11" i="14"/>
  <c r="P11" i="14"/>
  <c r="Q10" i="14"/>
  <c r="P10" i="14"/>
</calcChain>
</file>

<file path=xl/sharedStrings.xml><?xml version="1.0" encoding="utf-8"?>
<sst xmlns="http://schemas.openxmlformats.org/spreadsheetml/2006/main" count="162" uniqueCount="77">
  <si>
    <t>LIBELULA</t>
  </si>
  <si>
    <t>BOADILLA</t>
  </si>
  <si>
    <t>Liga</t>
  </si>
  <si>
    <t>Prueba</t>
  </si>
  <si>
    <t>Puntos LIGA</t>
  </si>
  <si>
    <t>Puntuación Prueba</t>
  </si>
  <si>
    <t xml:space="preserve">TOTAL </t>
  </si>
  <si>
    <t>CLUB</t>
  </si>
  <si>
    <t>Nº LICENCIA</t>
  </si>
  <si>
    <t>NOMBRE PILOTO</t>
  </si>
  <si>
    <t>DORSAL LIGA</t>
  </si>
  <si>
    <t>CATEORIA FAI</t>
  </si>
  <si>
    <t>CATEORIA AVANZADA</t>
  </si>
  <si>
    <t>CATEORIA INICIACIÓN</t>
  </si>
  <si>
    <t>N1000</t>
  </si>
  <si>
    <t>ABSOLUTA</t>
  </si>
  <si>
    <t>JUAN DE LA CIERVA</t>
  </si>
  <si>
    <t>1ª P</t>
  </si>
  <si>
    <t>PUNTOS LIGA</t>
  </si>
  <si>
    <t>CLASIFICACIÓN</t>
  </si>
  <si>
    <t>PUNTUACIÓN 
FINAL</t>
  </si>
  <si>
    <t>VALE FAM</t>
  </si>
  <si>
    <t>1ª MANGA</t>
  </si>
  <si>
    <t>2ª MANGA</t>
  </si>
  <si>
    <t>IMPACTO</t>
  </si>
  <si>
    <t>PICA y ZUMBA</t>
  </si>
  <si>
    <t>CATEGORIA FAI</t>
  </si>
  <si>
    <t>ICARO</t>
  </si>
  <si>
    <t>LA RIOJA</t>
  </si>
  <si>
    <t>ROBERTO RUIZ</t>
  </si>
  <si>
    <t>RODRIGO AGUILAR</t>
  </si>
  <si>
    <t>CIRIACO DE LA HORRA</t>
  </si>
  <si>
    <t>JUAN JOSE ENGO</t>
  </si>
  <si>
    <t>DIEGO MARTIN</t>
  </si>
  <si>
    <t>VICTOR APRAIZ</t>
  </si>
  <si>
    <t>FRANCISCO SÁNCHEZ</t>
  </si>
  <si>
    <t>MIGUEL RODRIGUEZ</t>
  </si>
  <si>
    <t>DANIEL GÓMEZ</t>
  </si>
  <si>
    <t>ÁNGEL GÓMEZ</t>
  </si>
  <si>
    <t>TRIFON ARAGONESES</t>
  </si>
  <si>
    <t>ORION</t>
  </si>
  <si>
    <t>MARIO DEL VALLE</t>
  </si>
  <si>
    <t>PEOR PUNTUACION</t>
  </si>
  <si>
    <t>JAVIER BERAZA</t>
  </si>
  <si>
    <t>BENJAMIN MORENO</t>
  </si>
  <si>
    <t>JOSE LÓPEZ</t>
  </si>
  <si>
    <t xml:space="preserve">1ª Prueba
ORION 8 Abril  </t>
  </si>
  <si>
    <t xml:space="preserve">2ª Prueba
IMPACTO 15 Abril  </t>
  </si>
  <si>
    <t xml:space="preserve">3ª Prueba
LIBELULA 22 Abril </t>
  </si>
  <si>
    <t xml:space="preserve">4ª Prueba
ORION 6 Mayo </t>
  </si>
  <si>
    <t>5ª Prueba    IMPACTO 27 Mayo</t>
  </si>
  <si>
    <t>JUECES NO PILOTOS</t>
  </si>
  <si>
    <t>JOSE LUIS RODRIGUEZ</t>
  </si>
  <si>
    <t>FRANCISCO AGUILAR</t>
  </si>
  <si>
    <t>JESUS MARTIN DEL AMO</t>
  </si>
  <si>
    <t>LIGA FAM F3A 2019</t>
  </si>
  <si>
    <t>FRANCISCO JAVIER ÁLVAREZ LÓPEZ</t>
  </si>
  <si>
    <t>MIGUEL ANGEL FERRANDO SOLDEVILLA</t>
  </si>
  <si>
    <t>ALAS DE LA SIERRA</t>
  </si>
  <si>
    <t>LUIS F. MATEOS MARCHENA</t>
  </si>
  <si>
    <t>JUAN JOSE SAINZ ORTIGOSA</t>
  </si>
  <si>
    <t>IVAN PÉREZ MATEOS</t>
  </si>
  <si>
    <t>E-1202</t>
  </si>
  <si>
    <t>E-1203</t>
  </si>
  <si>
    <t>E-1204</t>
  </si>
  <si>
    <t>E-1205</t>
  </si>
  <si>
    <t>E-1206</t>
  </si>
  <si>
    <t>E-1207</t>
  </si>
  <si>
    <t>E-1208</t>
  </si>
  <si>
    <t>E-1209</t>
  </si>
  <si>
    <t>E-1210</t>
  </si>
  <si>
    <t>E-1211</t>
  </si>
  <si>
    <t>E-1212</t>
  </si>
  <si>
    <t>E-1213</t>
  </si>
  <si>
    <t>E-1214</t>
  </si>
  <si>
    <t>E-1215</t>
  </si>
  <si>
    <t>E-1216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</si>
</sst>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8"/>
      <color indexed="8"/>
      <name val="Arial"/>
      <family val="2"/>
    </font>
    <font>
      <sz val="18"/>
      <color indexed="9"/>
      <name val="Arial"/>
      <family val="2"/>
    </font>
    <font>
      <sz val="18"/>
      <color theme="0" tint="-0.499984740745262"/>
      <name val="Arial"/>
      <family val="2"/>
    </font>
    <font>
      <sz val="12"/>
      <color indexed="10"/>
      <name val="Arial"/>
      <family val="2"/>
    </font>
    <font>
      <sz val="18"/>
      <color rgb="FF00B050"/>
      <name val="Arial"/>
      <family val="2"/>
    </font>
    <font>
      <sz val="12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109">
    <xf numFmtId="0" fontId="0" fillId="0" borderId="0" xfId="0"/>
    <xf numFmtId="0" fontId="2" fillId="0" borderId="0" xfId="0" applyFont="1"/>
    <xf numFmtId="1" fontId="3" fillId="2" borderId="1" xfId="0" applyNumberFormat="1" applyFont="1" applyFill="1" applyBorder="1"/>
    <xf numFmtId="0" fontId="2" fillId="0" borderId="4" xfId="0" applyFont="1" applyFill="1" applyBorder="1" applyAlignment="1">
      <alignment horizontal="center"/>
    </xf>
    <xf numFmtId="0" fontId="0" fillId="0" borderId="1" xfId="0" applyBorder="1" applyAlignment="1"/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6" fillId="0" borderId="0" xfId="2"/>
    <xf numFmtId="0" fontId="2" fillId="0" borderId="0" xfId="2" applyFont="1"/>
    <xf numFmtId="0" fontId="2" fillId="0" borderId="0" xfId="2" applyFont="1" applyBorder="1" applyAlignment="1"/>
    <xf numFmtId="1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/>
    <xf numFmtId="1" fontId="2" fillId="3" borderId="9" xfId="0" applyNumberFormat="1" applyFont="1" applyFill="1" applyBorder="1" applyAlignment="1">
      <alignment horizontal="center"/>
    </xf>
    <xf numFmtId="1" fontId="3" fillId="2" borderId="8" xfId="0" applyNumberFormat="1" applyFont="1" applyFill="1" applyBorder="1"/>
    <xf numFmtId="0" fontId="7" fillId="0" borderId="3" xfId="0" applyFont="1" applyBorder="1"/>
    <xf numFmtId="0" fontId="7" fillId="0" borderId="9" xfId="0" applyFont="1" applyBorder="1"/>
    <xf numFmtId="1" fontId="2" fillId="3" borderId="12" xfId="0" applyNumberFormat="1" applyFont="1" applyFill="1" applyBorder="1" applyAlignment="1">
      <alignment horizontal="center"/>
    </xf>
    <xf numFmtId="1" fontId="3" fillId="2" borderId="13" xfId="0" applyNumberFormat="1" applyFont="1" applyFill="1" applyBorder="1"/>
    <xf numFmtId="0" fontId="7" fillId="0" borderId="0" xfId="0" applyFont="1" applyBorder="1"/>
    <xf numFmtId="0" fontId="7" fillId="0" borderId="11" xfId="0" applyFont="1" applyBorder="1"/>
    <xf numFmtId="1" fontId="8" fillId="0" borderId="3" xfId="2" applyNumberFormat="1" applyFont="1" applyFill="1" applyBorder="1"/>
    <xf numFmtId="1" fontId="8" fillId="10" borderId="3" xfId="0" applyNumberFormat="1" applyFont="1" applyFill="1" applyBorder="1" applyAlignment="1">
      <alignment horizontal="center"/>
    </xf>
    <xf numFmtId="1" fontId="8" fillId="10" borderId="3" xfId="0" applyNumberFormat="1" applyFont="1" applyFill="1" applyBorder="1"/>
    <xf numFmtId="1" fontId="8" fillId="2" borderId="1" xfId="0" applyNumberFormat="1" applyFont="1" applyFill="1" applyBorder="1"/>
    <xf numFmtId="0" fontId="8" fillId="0" borderId="3" xfId="2" applyFont="1" applyBorder="1"/>
    <xf numFmtId="0" fontId="8" fillId="10" borderId="3" xfId="0" applyFont="1" applyFill="1" applyBorder="1"/>
    <xf numFmtId="0" fontId="8" fillId="2" borderId="1" xfId="0" applyFont="1" applyFill="1" applyBorder="1"/>
    <xf numFmtId="0" fontId="8" fillId="0" borderId="9" xfId="2" applyFont="1" applyBorder="1"/>
    <xf numFmtId="1" fontId="8" fillId="10" borderId="9" xfId="0" applyNumberFormat="1" applyFont="1" applyFill="1" applyBorder="1" applyAlignment="1">
      <alignment horizontal="center"/>
    </xf>
    <xf numFmtId="0" fontId="8" fillId="10" borderId="9" xfId="0" applyFont="1" applyFill="1" applyBorder="1"/>
    <xf numFmtId="0" fontId="8" fillId="2" borderId="8" xfId="0" applyFont="1" applyFill="1" applyBorder="1"/>
    <xf numFmtId="0" fontId="9" fillId="0" borderId="4" xfId="2" applyFont="1" applyFill="1" applyBorder="1" applyAlignment="1" applyProtection="1">
      <alignment horizontal="center" vertical="center"/>
      <protection locked="0"/>
    </xf>
    <xf numFmtId="0" fontId="8" fillId="0" borderId="3" xfId="0" applyFont="1" applyBorder="1"/>
    <xf numFmtId="0" fontId="8" fillId="6" borderId="3" xfId="2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/>
    </xf>
    <xf numFmtId="0" fontId="8" fillId="0" borderId="9" xfId="0" applyFont="1" applyBorder="1"/>
    <xf numFmtId="0" fontId="8" fillId="12" borderId="3" xfId="0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1" fontId="3" fillId="4" borderId="0" xfId="0" applyNumberFormat="1" applyFont="1" applyFill="1" applyBorder="1"/>
    <xf numFmtId="1" fontId="2" fillId="0" borderId="3" xfId="0" applyNumberFormat="1" applyFont="1" applyFill="1" applyBorder="1" applyAlignment="1">
      <alignment horizontal="center"/>
    </xf>
    <xf numFmtId="0" fontId="8" fillId="0" borderId="3" xfId="0" applyFont="1" applyFill="1" applyBorder="1"/>
    <xf numFmtId="1" fontId="2" fillId="0" borderId="12" xfId="0" applyNumberFormat="1" applyFont="1" applyFill="1" applyBorder="1" applyAlignment="1">
      <alignment horizontal="center"/>
    </xf>
    <xf numFmtId="0" fontId="2" fillId="0" borderId="0" xfId="0" applyFont="1" applyFill="1"/>
    <xf numFmtId="0" fontId="8" fillId="0" borderId="0" xfId="0" applyFont="1" applyFill="1" applyBorder="1"/>
    <xf numFmtId="0" fontId="7" fillId="0" borderId="9" xfId="0" applyFont="1" applyFill="1" applyBorder="1"/>
    <xf numFmtId="1" fontId="2" fillId="0" borderId="9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1" fillId="0" borderId="3" xfId="0" applyFont="1" applyBorder="1"/>
    <xf numFmtId="0" fontId="12" fillId="0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13" fillId="0" borderId="3" xfId="0" applyFont="1" applyBorder="1"/>
    <xf numFmtId="0" fontId="14" fillId="0" borderId="0" xfId="0" applyFont="1"/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/>
    </xf>
    <xf numFmtId="0" fontId="0" fillId="11" borderId="3" xfId="0" applyFill="1" applyBorder="1" applyAlignment="1"/>
    <xf numFmtId="0" fontId="2" fillId="11" borderId="2" xfId="0" applyFont="1" applyFill="1" applyBorder="1" applyAlignment="1">
      <alignment horizontal="center"/>
    </xf>
    <xf numFmtId="0" fontId="0" fillId="11" borderId="11" xfId="0" applyFill="1" applyBorder="1" applyAlignment="1"/>
    <xf numFmtId="0" fontId="2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textRotation="90" wrapText="1"/>
    </xf>
    <xf numFmtId="0" fontId="8" fillId="9" borderId="3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13" fillId="0" borderId="9" xfId="0" applyFont="1" applyBorder="1"/>
    <xf numFmtId="1" fontId="8" fillId="0" borderId="9" xfId="2" applyNumberFormat="1" applyFont="1" applyBorder="1"/>
    <xf numFmtId="0" fontId="8" fillId="0" borderId="10" xfId="0" applyFont="1" applyBorder="1" applyAlignment="1">
      <alignment horizontal="center"/>
    </xf>
    <xf numFmtId="1" fontId="2" fillId="13" borderId="3" xfId="0" applyNumberFormat="1" applyFont="1" applyFill="1" applyBorder="1" applyAlignment="1">
      <alignment horizontal="center"/>
    </xf>
    <xf numFmtId="1" fontId="14" fillId="13" borderId="0" xfId="0" applyNumberFormat="1" applyFont="1" applyFill="1" applyAlignment="1">
      <alignment horizontal="center" vertical="center"/>
    </xf>
    <xf numFmtId="1" fontId="2" fillId="13" borderId="12" xfId="0" applyNumberFormat="1" applyFont="1" applyFill="1" applyBorder="1" applyAlignment="1">
      <alignment horizontal="center"/>
    </xf>
    <xf numFmtId="0" fontId="8" fillId="12" borderId="9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zoomScale="70" zoomScaleNormal="70" workbookViewId="0">
      <pane xSplit="2" topLeftCell="C1" activePane="topRight" state="frozen"/>
      <selection activeCell="A8" sqref="A8"/>
      <selection pane="topRight" activeCell="P12" sqref="P12:P13"/>
    </sheetView>
  </sheetViews>
  <sheetFormatPr baseColWidth="10" defaultRowHeight="15.5" x14ac:dyDescent="0.35"/>
  <cols>
    <col min="1" max="1" width="11" style="1" customWidth="1"/>
    <col min="2" max="2" width="66.81640625" style="1" bestFit="1" customWidth="1"/>
    <col min="3" max="3" width="10.26953125" style="1" customWidth="1"/>
    <col min="4" max="4" width="34" style="1" bestFit="1" customWidth="1"/>
    <col min="5" max="5" width="17.54296875" style="1" bestFit="1" customWidth="1"/>
    <col min="6" max="6" width="11.7265625" style="1" customWidth="1"/>
    <col min="7" max="7" width="9.1796875" style="1" customWidth="1"/>
    <col min="8" max="8" width="11" customWidth="1"/>
    <col min="9" max="9" width="9.453125" customWidth="1"/>
    <col min="10" max="10" width="13.1796875" customWidth="1"/>
    <col min="11" max="11" width="10.453125" customWidth="1"/>
    <col min="12" max="12" width="13.1796875" customWidth="1"/>
    <col min="13" max="13" width="10.453125" customWidth="1"/>
    <col min="14" max="14" width="13.1796875" customWidth="1"/>
    <col min="15" max="16" width="10.453125" customWidth="1"/>
    <col min="18" max="18" width="12" bestFit="1" customWidth="1"/>
  </cols>
  <sheetData>
    <row r="1" spans="1:17" ht="16" thickBot="1" x14ac:dyDescent="0.4">
      <c r="B1" s="8"/>
      <c r="C1" s="8"/>
      <c r="D1" s="9"/>
      <c r="F1" s="8"/>
    </row>
    <row r="2" spans="1:17" ht="13" thickTop="1" x14ac:dyDescent="0.25">
      <c r="A2" s="74" t="s">
        <v>55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6"/>
      <c r="M2" s="76"/>
      <c r="N2" s="76"/>
      <c r="O2" s="76"/>
      <c r="P2" s="76"/>
      <c r="Q2" s="77"/>
    </row>
    <row r="3" spans="1:17" ht="15.75" customHeight="1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ht="75.75" customHeight="1" x14ac:dyDescent="0.25">
      <c r="A4" s="81" t="s">
        <v>10</v>
      </c>
      <c r="B4" s="83" t="s">
        <v>9</v>
      </c>
      <c r="C4" s="83" t="s">
        <v>8</v>
      </c>
      <c r="D4" s="83" t="s">
        <v>7</v>
      </c>
      <c r="E4" s="56"/>
      <c r="F4" s="62" t="s">
        <v>46</v>
      </c>
      <c r="G4" s="62"/>
      <c r="H4" s="62" t="s">
        <v>47</v>
      </c>
      <c r="I4" s="62"/>
      <c r="J4" s="62" t="s">
        <v>48</v>
      </c>
      <c r="K4" s="62"/>
      <c r="L4" s="62" t="s">
        <v>49</v>
      </c>
      <c r="M4" s="62"/>
      <c r="N4" s="62" t="s">
        <v>50</v>
      </c>
      <c r="O4" s="62"/>
      <c r="P4" s="70" t="s">
        <v>42</v>
      </c>
      <c r="Q4" s="72" t="s">
        <v>6</v>
      </c>
    </row>
    <row r="5" spans="1:17" ht="30" customHeight="1" x14ac:dyDescent="0.25">
      <c r="A5" s="82"/>
      <c r="B5" s="84"/>
      <c r="C5" s="84"/>
      <c r="D5" s="84"/>
      <c r="E5" s="73" t="s">
        <v>21</v>
      </c>
      <c r="F5" s="62" t="s">
        <v>5</v>
      </c>
      <c r="G5" s="62" t="s">
        <v>4</v>
      </c>
      <c r="H5" s="62" t="s">
        <v>5</v>
      </c>
      <c r="I5" s="62" t="s">
        <v>4</v>
      </c>
      <c r="J5" s="62" t="s">
        <v>5</v>
      </c>
      <c r="K5" s="62" t="s">
        <v>4</v>
      </c>
      <c r="L5" s="62" t="s">
        <v>5</v>
      </c>
      <c r="M5" s="62" t="s">
        <v>4</v>
      </c>
      <c r="N5" s="62" t="s">
        <v>5</v>
      </c>
      <c r="O5" s="62" t="s">
        <v>4</v>
      </c>
      <c r="P5" s="70"/>
      <c r="Q5" s="72"/>
    </row>
    <row r="6" spans="1:17" ht="30" customHeight="1" x14ac:dyDescent="0.25">
      <c r="A6" s="82"/>
      <c r="B6" s="84"/>
      <c r="C6" s="84"/>
      <c r="D6" s="84"/>
      <c r="E6" s="73"/>
      <c r="F6" s="55" t="s">
        <v>3</v>
      </c>
      <c r="G6" s="55" t="s">
        <v>2</v>
      </c>
      <c r="H6" s="55" t="s">
        <v>3</v>
      </c>
      <c r="I6" s="55" t="s">
        <v>2</v>
      </c>
      <c r="J6" s="62" t="s">
        <v>3</v>
      </c>
      <c r="K6" s="62" t="s">
        <v>2</v>
      </c>
      <c r="L6" s="62" t="s">
        <v>3</v>
      </c>
      <c r="M6" s="62" t="s">
        <v>2</v>
      </c>
      <c r="N6" s="62" t="s">
        <v>3</v>
      </c>
      <c r="O6" s="62" t="s">
        <v>2</v>
      </c>
      <c r="P6" s="71"/>
      <c r="Q6" s="72"/>
    </row>
    <row r="7" spans="1:17" x14ac:dyDescent="0.25">
      <c r="A7" s="63" t="s">
        <v>17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7" ht="22.15" customHeight="1" x14ac:dyDescent="0.45">
      <c r="A8" s="3"/>
      <c r="B8" s="7"/>
      <c r="C8" s="6"/>
      <c r="D8" s="5"/>
      <c r="E8" s="38"/>
      <c r="F8" s="66"/>
      <c r="G8" s="67"/>
      <c r="H8" s="66"/>
      <c r="I8" s="67"/>
      <c r="J8" s="66"/>
      <c r="K8" s="67"/>
      <c r="L8" s="68"/>
      <c r="M8" s="69"/>
      <c r="N8" s="66"/>
      <c r="O8" s="67"/>
      <c r="P8" s="14"/>
      <c r="Q8" s="4"/>
    </row>
    <row r="9" spans="1:17" ht="22.15" customHeight="1" x14ac:dyDescent="0.25">
      <c r="A9" s="59" t="s">
        <v>13</v>
      </c>
      <c r="B9" s="60"/>
      <c r="C9" s="60"/>
      <c r="D9" s="61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4"/>
    </row>
    <row r="10" spans="1:17" ht="22.15" customHeight="1" x14ac:dyDescent="0.45">
      <c r="A10" s="35"/>
      <c r="B10" s="57" t="s">
        <v>31</v>
      </c>
      <c r="C10" s="35"/>
      <c r="D10" s="35" t="s">
        <v>0</v>
      </c>
      <c r="E10" s="52"/>
      <c r="F10" s="43">
        <v>0</v>
      </c>
      <c r="G10" s="43">
        <v>0</v>
      </c>
      <c r="H10" s="43"/>
      <c r="I10" s="43"/>
      <c r="J10" s="43"/>
      <c r="K10" s="43"/>
      <c r="L10" s="43"/>
      <c r="M10" s="43"/>
      <c r="N10" s="43"/>
      <c r="O10" s="43"/>
      <c r="P10" s="13">
        <f>MIN(G10,I10,K10,M10,O10)</f>
        <v>0</v>
      </c>
      <c r="Q10" s="2">
        <f t="shared" ref="Q10:Q12" si="0">G10+I10+K10+M10+O10-MIN(G10,I10,K10,M10,O10)</f>
        <v>0</v>
      </c>
    </row>
    <row r="11" spans="1:17" ht="22.15" customHeight="1" x14ac:dyDescent="0.45">
      <c r="A11" s="35"/>
      <c r="B11" s="57" t="s">
        <v>54</v>
      </c>
      <c r="C11" s="17">
        <v>3482</v>
      </c>
      <c r="D11" s="35" t="s">
        <v>16</v>
      </c>
      <c r="E11" s="44"/>
      <c r="F11" s="43">
        <v>0</v>
      </c>
      <c r="G11" s="43">
        <v>0</v>
      </c>
      <c r="H11" s="43"/>
      <c r="I11" s="43"/>
      <c r="J11" s="43"/>
      <c r="K11" s="43"/>
      <c r="L11" s="43"/>
      <c r="M11" s="43"/>
      <c r="N11" s="43"/>
      <c r="O11" s="43"/>
      <c r="P11" s="13">
        <f>MIN(G11,I11,K11,M11,O11)</f>
        <v>0</v>
      </c>
      <c r="Q11" s="2">
        <f t="shared" si="0"/>
        <v>0</v>
      </c>
    </row>
    <row r="12" spans="1:17" ht="22.15" customHeight="1" x14ac:dyDescent="0.45">
      <c r="B12" s="57" t="s">
        <v>53</v>
      </c>
      <c r="C12" s="35">
        <v>2535</v>
      </c>
      <c r="D12" s="35" t="s">
        <v>0</v>
      </c>
      <c r="E12" s="44"/>
      <c r="F12" s="43">
        <v>0</v>
      </c>
      <c r="G12" s="43">
        <v>0</v>
      </c>
      <c r="H12" s="43"/>
      <c r="I12" s="43"/>
      <c r="J12" s="43"/>
      <c r="K12" s="43"/>
      <c r="L12" s="43"/>
      <c r="M12" s="43"/>
      <c r="N12" s="43"/>
      <c r="O12" s="43"/>
      <c r="P12" s="13">
        <f>MIN(G12,I12,K12,M12,O12)</f>
        <v>0</v>
      </c>
      <c r="Q12" s="2">
        <f t="shared" si="0"/>
        <v>0</v>
      </c>
    </row>
    <row r="13" spans="1:17" ht="22.15" customHeight="1" x14ac:dyDescent="0.45">
      <c r="B13" s="57" t="s">
        <v>61</v>
      </c>
      <c r="C13" s="35">
        <v>6137</v>
      </c>
      <c r="D13" s="35" t="s">
        <v>16</v>
      </c>
      <c r="E13" s="44"/>
      <c r="F13" s="43">
        <v>0</v>
      </c>
      <c r="G13" s="43">
        <v>0</v>
      </c>
      <c r="H13" s="43"/>
      <c r="I13" s="43"/>
      <c r="J13" s="43"/>
      <c r="K13" s="43"/>
      <c r="L13" s="43"/>
      <c r="M13" s="43"/>
      <c r="N13" s="43"/>
      <c r="O13" s="43"/>
      <c r="P13" s="13">
        <f>MIN(G13,I13,K13,M13,O13)</f>
        <v>0</v>
      </c>
      <c r="Q13" s="2">
        <f t="shared" ref="Q13" si="1">G13+I13+K13+M13+O13-MIN(G13,I13,K13,M13,O13)</f>
        <v>0</v>
      </c>
    </row>
    <row r="14" spans="1:17" ht="22.15" customHeight="1" x14ac:dyDescent="0.25">
      <c r="A14" s="59" t="s">
        <v>12</v>
      </c>
      <c r="B14" s="60"/>
      <c r="C14" s="60"/>
      <c r="D14" s="61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4"/>
    </row>
    <row r="15" spans="1:17" ht="22.15" customHeight="1" x14ac:dyDescent="0.45">
      <c r="A15" s="35">
        <v>1</v>
      </c>
      <c r="B15" s="57" t="s">
        <v>45</v>
      </c>
      <c r="C15" s="35">
        <v>2292</v>
      </c>
      <c r="D15" s="35" t="s">
        <v>27</v>
      </c>
      <c r="E15" s="44"/>
      <c r="F15" s="105">
        <v>994.98926270579818</v>
      </c>
      <c r="G15" s="105">
        <v>23</v>
      </c>
      <c r="H15" s="43"/>
      <c r="I15" s="43"/>
      <c r="J15" s="43"/>
      <c r="K15" s="43"/>
      <c r="L15" s="43"/>
      <c r="M15" s="43"/>
      <c r="N15" s="43"/>
      <c r="O15" s="43"/>
      <c r="P15" s="13">
        <f t="shared" ref="P15:P18" si="2">MIN(G15,I15,K15,M15,O15)</f>
        <v>23</v>
      </c>
      <c r="Q15" s="2">
        <f>G15+I15+K15+M15+O15-MIN(G15,I15,K15,M15,O15)</f>
        <v>0</v>
      </c>
    </row>
    <row r="16" spans="1:17" ht="22.15" customHeight="1" x14ac:dyDescent="0.45">
      <c r="A16" s="35">
        <v>2</v>
      </c>
      <c r="B16" s="57" t="s">
        <v>32</v>
      </c>
      <c r="C16" s="35">
        <v>2443</v>
      </c>
      <c r="D16" s="35" t="s">
        <v>0</v>
      </c>
      <c r="E16" s="6"/>
      <c r="F16" s="106">
        <v>926.98639942734428</v>
      </c>
      <c r="G16" s="105">
        <v>20</v>
      </c>
      <c r="H16" s="43"/>
      <c r="I16" s="43"/>
      <c r="J16" s="43"/>
      <c r="K16" s="43"/>
      <c r="L16" s="43"/>
      <c r="M16" s="43"/>
      <c r="N16" s="43"/>
      <c r="O16" s="43"/>
      <c r="P16" s="13">
        <f t="shared" si="2"/>
        <v>20</v>
      </c>
      <c r="Q16" s="2">
        <f t="shared" ref="Q16:Q19" si="3">G16+I16+K16+M16+O16-MIN(G16,I16,K16,M16,O16)</f>
        <v>0</v>
      </c>
    </row>
    <row r="17" spans="1:20" ht="22.15" customHeight="1" x14ac:dyDescent="0.45">
      <c r="A17" s="35">
        <v>3</v>
      </c>
      <c r="B17" s="57" t="s">
        <v>59</v>
      </c>
      <c r="C17" s="35">
        <v>1891</v>
      </c>
      <c r="D17" s="35" t="s">
        <v>16</v>
      </c>
      <c r="E17" s="52"/>
      <c r="F17" s="106">
        <v>1000</v>
      </c>
      <c r="G17" s="105">
        <v>25</v>
      </c>
      <c r="H17" s="43"/>
      <c r="I17" s="43"/>
      <c r="J17" s="43"/>
      <c r="K17" s="43"/>
      <c r="L17" s="43"/>
      <c r="M17" s="43"/>
      <c r="N17" s="43"/>
      <c r="O17" s="43"/>
      <c r="P17" s="13">
        <f t="shared" si="2"/>
        <v>25</v>
      </c>
      <c r="Q17" s="2">
        <f t="shared" si="3"/>
        <v>0</v>
      </c>
    </row>
    <row r="18" spans="1:20" ht="22.15" customHeight="1" x14ac:dyDescent="0.45">
      <c r="A18" s="35">
        <v>4</v>
      </c>
      <c r="B18" s="57" t="s">
        <v>57</v>
      </c>
      <c r="C18" s="35">
        <v>1323</v>
      </c>
      <c r="D18" s="35" t="s">
        <v>58</v>
      </c>
      <c r="E18" s="44"/>
      <c r="F18" s="106">
        <v>919.55719557195573</v>
      </c>
      <c r="G18" s="105">
        <v>19</v>
      </c>
      <c r="H18" s="43"/>
      <c r="I18" s="43"/>
      <c r="J18" s="43"/>
      <c r="K18" s="43"/>
      <c r="L18" s="43"/>
      <c r="M18" s="43"/>
      <c r="N18" s="43"/>
      <c r="O18" s="43"/>
      <c r="P18" s="13">
        <f t="shared" si="2"/>
        <v>19</v>
      </c>
      <c r="Q18" s="2">
        <f t="shared" si="3"/>
        <v>0</v>
      </c>
    </row>
    <row r="19" spans="1:20" ht="22.15" customHeight="1" x14ac:dyDescent="0.45">
      <c r="A19" s="22"/>
      <c r="B19" s="17"/>
      <c r="C19" s="17"/>
      <c r="D19" s="17"/>
      <c r="E19" s="44"/>
      <c r="F19" s="58"/>
      <c r="G19" s="43"/>
      <c r="H19" s="43"/>
      <c r="I19" s="43"/>
      <c r="J19" s="43"/>
      <c r="K19" s="43"/>
      <c r="L19" s="43"/>
      <c r="M19" s="43"/>
      <c r="N19" s="43"/>
      <c r="O19" s="43"/>
      <c r="P19" s="13"/>
      <c r="Q19" s="2">
        <f t="shared" si="3"/>
        <v>0</v>
      </c>
    </row>
    <row r="20" spans="1:20" ht="22.15" customHeight="1" x14ac:dyDescent="0.25">
      <c r="A20" s="59" t="s">
        <v>26</v>
      </c>
      <c r="B20" s="60"/>
      <c r="C20" s="60"/>
      <c r="D20" s="61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4"/>
    </row>
    <row r="21" spans="1:20" ht="22.15" customHeight="1" x14ac:dyDescent="0.45">
      <c r="A21" s="35">
        <v>5</v>
      </c>
      <c r="B21" s="57" t="s">
        <v>33</v>
      </c>
      <c r="C21" s="35">
        <v>2427</v>
      </c>
      <c r="D21" s="35" t="s">
        <v>24</v>
      </c>
      <c r="E21" s="52"/>
      <c r="F21" s="105">
        <v>689.93074054342037</v>
      </c>
      <c r="G21" s="105">
        <v>15</v>
      </c>
      <c r="H21" s="43"/>
      <c r="I21" s="43"/>
      <c r="J21" s="43"/>
      <c r="K21" s="43"/>
      <c r="L21" s="43"/>
      <c r="M21" s="43"/>
      <c r="N21" s="43"/>
      <c r="O21" s="43"/>
      <c r="P21" s="13">
        <f>MIN(G21,I21,K21,M21,O21)</f>
        <v>15</v>
      </c>
      <c r="Q21" s="2">
        <f>G21+I21+K21+M21+O21-MIN(G21,I21,K21,M21,O21)</f>
        <v>0</v>
      </c>
    </row>
    <row r="22" spans="1:20" ht="22.15" customHeight="1" x14ac:dyDescent="0.45">
      <c r="A22" s="35">
        <v>6</v>
      </c>
      <c r="B22" s="57" t="s">
        <v>30</v>
      </c>
      <c r="C22" s="35">
        <v>4167</v>
      </c>
      <c r="D22" s="35" t="s">
        <v>0</v>
      </c>
      <c r="E22" s="6"/>
      <c r="F22" s="105">
        <v>962.60683760683764</v>
      </c>
      <c r="G22" s="105">
        <v>23</v>
      </c>
      <c r="H22" s="43"/>
      <c r="I22" s="43"/>
      <c r="J22" s="43"/>
      <c r="K22" s="43"/>
      <c r="L22" s="43"/>
      <c r="M22" s="43"/>
      <c r="N22" s="43"/>
      <c r="O22" s="43"/>
      <c r="P22" s="13">
        <f t="shared" ref="P22:P33" si="4">MIN(G22,I22,K22,M22,O22)</f>
        <v>23</v>
      </c>
      <c r="Q22" s="20">
        <f>G22+I22+K22+M22+O22-MIN(G22,I22,K22,M22,O22)</f>
        <v>0</v>
      </c>
    </row>
    <row r="23" spans="1:20" ht="22.15" customHeight="1" x14ac:dyDescent="0.45">
      <c r="A23" s="35">
        <v>7</v>
      </c>
      <c r="B23" s="57" t="s">
        <v>37</v>
      </c>
      <c r="C23" s="35"/>
      <c r="D23" s="35" t="s">
        <v>1</v>
      </c>
      <c r="E23" s="44"/>
      <c r="F23" s="43">
        <v>0</v>
      </c>
      <c r="G23" s="43">
        <v>0</v>
      </c>
      <c r="H23" s="43"/>
      <c r="I23" s="43"/>
      <c r="J23" s="43"/>
      <c r="K23" s="43"/>
      <c r="L23" s="43"/>
      <c r="M23" s="43"/>
      <c r="N23" s="43"/>
      <c r="O23" s="43"/>
      <c r="P23" s="13">
        <f t="shared" si="4"/>
        <v>0</v>
      </c>
      <c r="Q23" s="2">
        <f>G23+I23+K23+M23+O23-MIN(G23,I23,K23,M23,O23)</f>
        <v>0</v>
      </c>
      <c r="T23" s="52"/>
    </row>
    <row r="24" spans="1:20" ht="22.15" customHeight="1" x14ac:dyDescent="0.45">
      <c r="A24" s="35">
        <v>8</v>
      </c>
      <c r="B24" s="57" t="s">
        <v>36</v>
      </c>
      <c r="C24" s="35"/>
      <c r="D24" s="35" t="s">
        <v>0</v>
      </c>
      <c r="E24" s="52"/>
      <c r="F24" s="105">
        <v>949.38732019179542</v>
      </c>
      <c r="G24" s="105">
        <v>20</v>
      </c>
      <c r="H24" s="43"/>
      <c r="I24" s="43"/>
      <c r="J24" s="43"/>
      <c r="K24" s="43"/>
      <c r="L24" s="43"/>
      <c r="M24" s="43"/>
      <c r="N24" s="43"/>
      <c r="O24" s="43"/>
      <c r="P24" s="13">
        <f t="shared" si="4"/>
        <v>20</v>
      </c>
      <c r="Q24" s="2">
        <f t="shared" ref="Q24:Q35" si="5">G24+I24+K24+M24+O24-MIN(G24,I24,K24,M24,O24)</f>
        <v>0</v>
      </c>
    </row>
    <row r="25" spans="1:20" ht="22.15" customHeight="1" x14ac:dyDescent="0.45">
      <c r="A25" s="35">
        <v>9</v>
      </c>
      <c r="B25" s="57" t="s">
        <v>38</v>
      </c>
      <c r="C25" s="35"/>
      <c r="D25" s="35" t="s">
        <v>1</v>
      </c>
      <c r="E25" s="44"/>
      <c r="F25" s="105">
        <v>574.8534896110815</v>
      </c>
      <c r="G25" s="105">
        <v>14</v>
      </c>
      <c r="H25" s="43"/>
      <c r="I25" s="43"/>
      <c r="J25" s="43"/>
      <c r="K25" s="43"/>
      <c r="L25" s="43"/>
      <c r="M25" s="43"/>
      <c r="N25" s="43"/>
      <c r="O25" s="43"/>
      <c r="P25" s="13">
        <f t="shared" si="4"/>
        <v>14</v>
      </c>
      <c r="Q25" s="2">
        <f>G25+I25+K25+M25+O25-MIN(G25,I25,K25,M25,O25)</f>
        <v>0</v>
      </c>
    </row>
    <row r="26" spans="1:20" ht="22.15" customHeight="1" x14ac:dyDescent="0.45">
      <c r="A26" s="35">
        <v>10</v>
      </c>
      <c r="B26" s="57" t="s">
        <v>35</v>
      </c>
      <c r="C26" s="35">
        <v>2453</v>
      </c>
      <c r="D26" s="35" t="s">
        <v>0</v>
      </c>
      <c r="E26" s="52"/>
      <c r="F26" s="105">
        <v>932.33883857218962</v>
      </c>
      <c r="G26" s="105">
        <v>19</v>
      </c>
      <c r="H26" s="43"/>
      <c r="I26" s="43"/>
      <c r="J26" s="43"/>
      <c r="K26" s="43"/>
      <c r="L26" s="43"/>
      <c r="M26" s="43"/>
      <c r="N26" s="43"/>
      <c r="O26" s="43"/>
      <c r="P26" s="13">
        <f t="shared" si="4"/>
        <v>19</v>
      </c>
      <c r="Q26" s="2">
        <f>G26+I26+K26+M26+O26-MIN(G26,I26,K26,M26,O26)</f>
        <v>0</v>
      </c>
    </row>
    <row r="27" spans="1:20" ht="22.15" customHeight="1" x14ac:dyDescent="0.45">
      <c r="A27" s="35">
        <v>11</v>
      </c>
      <c r="B27" s="57" t="s">
        <v>43</v>
      </c>
      <c r="C27" s="35">
        <v>2470</v>
      </c>
      <c r="D27" s="35" t="s">
        <v>0</v>
      </c>
      <c r="E27" s="7"/>
      <c r="F27" s="43">
        <v>0</v>
      </c>
      <c r="G27" s="43">
        <v>0</v>
      </c>
      <c r="H27" s="43"/>
      <c r="I27" s="43"/>
      <c r="J27" s="43"/>
      <c r="K27" s="43"/>
      <c r="L27" s="43"/>
      <c r="M27" s="43"/>
      <c r="N27" s="43"/>
      <c r="O27" s="43"/>
      <c r="P27" s="13">
        <f t="shared" si="4"/>
        <v>0</v>
      </c>
      <c r="Q27" s="2">
        <f>G27+I27+K27+M27+O27-MIN(G27,I27,K27,M27,O27)</f>
        <v>0</v>
      </c>
    </row>
    <row r="28" spans="1:20" ht="22.15" customHeight="1" x14ac:dyDescent="0.45">
      <c r="A28" s="35">
        <v>12</v>
      </c>
      <c r="B28" s="57" t="s">
        <v>41</v>
      </c>
      <c r="C28" s="35"/>
      <c r="D28" s="35" t="s">
        <v>40</v>
      </c>
      <c r="E28" s="52"/>
      <c r="F28" s="105">
        <v>1000</v>
      </c>
      <c r="G28" s="105">
        <v>25</v>
      </c>
      <c r="H28" s="43"/>
      <c r="I28" s="43"/>
      <c r="J28" s="43"/>
      <c r="K28" s="43"/>
      <c r="L28" s="43"/>
      <c r="M28" s="43"/>
      <c r="N28" s="43"/>
      <c r="O28" s="43"/>
      <c r="P28" s="13">
        <f t="shared" si="4"/>
        <v>25</v>
      </c>
      <c r="Q28" s="2">
        <f t="shared" si="5"/>
        <v>0</v>
      </c>
    </row>
    <row r="29" spans="1:20" ht="22.15" customHeight="1" x14ac:dyDescent="0.45">
      <c r="A29" s="35">
        <v>13</v>
      </c>
      <c r="B29" s="57" t="s">
        <v>60</v>
      </c>
      <c r="C29" s="35">
        <v>4109</v>
      </c>
      <c r="D29" s="35" t="s">
        <v>1</v>
      </c>
      <c r="E29" s="6"/>
      <c r="F29" s="105">
        <v>709.40170940170935</v>
      </c>
      <c r="G29" s="105">
        <v>17</v>
      </c>
      <c r="H29" s="43"/>
      <c r="I29" s="43"/>
      <c r="J29" s="43"/>
      <c r="K29" s="43"/>
      <c r="L29" s="43"/>
      <c r="M29" s="43"/>
      <c r="N29" s="43"/>
      <c r="O29" s="43"/>
      <c r="P29" s="13">
        <f t="shared" si="4"/>
        <v>17</v>
      </c>
      <c r="Q29" s="2">
        <f>G29+I29+K29+M29+O29-MIN(G29,I29,K29,M29,O29)</f>
        <v>0</v>
      </c>
    </row>
    <row r="30" spans="1:20" ht="22.15" customHeight="1" x14ac:dyDescent="0.45">
      <c r="A30" s="35">
        <v>14</v>
      </c>
      <c r="B30" s="57" t="s">
        <v>39</v>
      </c>
      <c r="C30" s="35"/>
      <c r="D30" s="35" t="s">
        <v>40</v>
      </c>
      <c r="E30" s="44"/>
      <c r="F30" s="45">
        <v>0</v>
      </c>
      <c r="G30" s="45">
        <v>0</v>
      </c>
      <c r="H30" s="43"/>
      <c r="I30" s="43"/>
      <c r="J30" s="43"/>
      <c r="K30" s="43"/>
      <c r="L30" s="45"/>
      <c r="M30" s="43"/>
      <c r="N30" s="45"/>
      <c r="O30" s="43"/>
      <c r="P30" s="19">
        <f t="shared" si="4"/>
        <v>0</v>
      </c>
      <c r="Q30" s="20">
        <f t="shared" si="5"/>
        <v>0</v>
      </c>
    </row>
    <row r="31" spans="1:20" ht="22.15" customHeight="1" x14ac:dyDescent="0.45">
      <c r="A31" s="35">
        <v>15</v>
      </c>
      <c r="B31" s="57" t="s">
        <v>34</v>
      </c>
      <c r="C31" s="35">
        <v>3360</v>
      </c>
      <c r="D31" s="35" t="s">
        <v>28</v>
      </c>
      <c r="E31" s="44"/>
      <c r="F31" s="43">
        <v>0</v>
      </c>
      <c r="G31" s="43">
        <v>0</v>
      </c>
      <c r="H31" s="43"/>
      <c r="I31" s="43"/>
      <c r="J31" s="43"/>
      <c r="K31" s="43"/>
      <c r="L31" s="43"/>
      <c r="M31" s="43"/>
      <c r="N31" s="43"/>
      <c r="O31" s="43"/>
      <c r="P31" s="13">
        <f t="shared" si="4"/>
        <v>0</v>
      </c>
      <c r="Q31" s="2">
        <f>G31+I31+K31+M31+O31-MIN(G31,I31,K31,M31,O31)</f>
        <v>0</v>
      </c>
    </row>
    <row r="32" spans="1:20" ht="22.15" customHeight="1" x14ac:dyDescent="0.45">
      <c r="A32" s="35">
        <v>16</v>
      </c>
      <c r="B32" s="57" t="s">
        <v>44</v>
      </c>
      <c r="C32" s="51"/>
      <c r="D32" s="51" t="s">
        <v>0</v>
      </c>
      <c r="E32" s="46"/>
      <c r="F32" s="45">
        <v>0</v>
      </c>
      <c r="G32" s="43">
        <v>0</v>
      </c>
      <c r="H32" s="43"/>
      <c r="I32" s="43"/>
      <c r="J32" s="43"/>
      <c r="K32" s="43"/>
      <c r="L32" s="43"/>
      <c r="M32" s="43"/>
      <c r="N32" s="43"/>
      <c r="O32" s="43"/>
      <c r="P32" s="19">
        <f t="shared" si="4"/>
        <v>0</v>
      </c>
      <c r="Q32" s="20">
        <f t="shared" si="5"/>
        <v>0</v>
      </c>
    </row>
    <row r="33" spans="1:17" ht="22.15" customHeight="1" x14ac:dyDescent="0.45">
      <c r="A33" s="35">
        <v>17</v>
      </c>
      <c r="B33" s="57" t="s">
        <v>29</v>
      </c>
      <c r="C33" s="35"/>
      <c r="D33" s="35" t="s">
        <v>24</v>
      </c>
      <c r="E33" s="47"/>
      <c r="F33" s="107">
        <v>766.98717948717945</v>
      </c>
      <c r="G33" s="105">
        <v>18</v>
      </c>
      <c r="H33" s="45"/>
      <c r="I33" s="43"/>
      <c r="J33" s="43"/>
      <c r="K33" s="43"/>
      <c r="L33" s="43"/>
      <c r="M33" s="43"/>
      <c r="N33" s="43"/>
      <c r="O33" s="43"/>
      <c r="P33" s="19">
        <f t="shared" si="4"/>
        <v>18</v>
      </c>
      <c r="Q33" s="20">
        <f t="shared" si="5"/>
        <v>0</v>
      </c>
    </row>
    <row r="34" spans="1:17" ht="22.15" customHeight="1" x14ac:dyDescent="0.45">
      <c r="A34" s="35">
        <v>18</v>
      </c>
      <c r="B34" s="57" t="s">
        <v>56</v>
      </c>
      <c r="C34" s="35">
        <v>2537</v>
      </c>
      <c r="D34" s="35" t="s">
        <v>0</v>
      </c>
      <c r="E34" s="52"/>
      <c r="F34" s="105">
        <v>706.44645711241344</v>
      </c>
      <c r="G34" s="105">
        <v>16</v>
      </c>
      <c r="H34" s="43"/>
      <c r="I34" s="43"/>
      <c r="J34" s="43"/>
      <c r="K34" s="43"/>
      <c r="L34" s="43"/>
      <c r="M34" s="43"/>
      <c r="N34" s="43"/>
      <c r="O34" s="43"/>
      <c r="P34" s="13">
        <f>MIN(G34,I34,K34,M34,O34)</f>
        <v>16</v>
      </c>
      <c r="Q34" s="2">
        <f>G34+I34+K34+M34+O34-MIN(G34,I34,K34,M34,O34)</f>
        <v>0</v>
      </c>
    </row>
    <row r="35" spans="1:17" ht="22.15" customHeight="1" thickBot="1" x14ac:dyDescent="0.4">
      <c r="A35" s="18"/>
      <c r="B35" s="18"/>
      <c r="C35" s="18"/>
      <c r="D35" s="18"/>
      <c r="E35" s="48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15"/>
      <c r="Q35" s="16">
        <f t="shared" si="5"/>
        <v>0</v>
      </c>
    </row>
    <row r="36" spans="1:17" ht="22.15" customHeight="1" thickTop="1" x14ac:dyDescent="0.35">
      <c r="A36" s="21"/>
      <c r="B36" s="21"/>
      <c r="C36" s="21"/>
      <c r="D36" s="2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</row>
    <row r="37" spans="1:17" ht="22.15" customHeight="1" x14ac:dyDescent="0.35">
      <c r="A37" s="21"/>
      <c r="B37" s="21"/>
      <c r="C37" s="21"/>
      <c r="D37" s="2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2"/>
    </row>
    <row r="38" spans="1:17" ht="22.15" customHeight="1" x14ac:dyDescent="0.35">
      <c r="A38" s="21"/>
      <c r="B38" s="21"/>
      <c r="C38" s="21"/>
      <c r="D38" s="2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2"/>
    </row>
    <row r="39" spans="1:17" ht="22.15" customHeight="1" x14ac:dyDescent="0.35"/>
  </sheetData>
  <mergeCells count="30">
    <mergeCell ref="L5:M5"/>
    <mergeCell ref="N5:O5"/>
    <mergeCell ref="J6:K6"/>
    <mergeCell ref="L6:M6"/>
    <mergeCell ref="A2:Q3"/>
    <mergeCell ref="A4:A6"/>
    <mergeCell ref="B4:B6"/>
    <mergeCell ref="C4:C6"/>
    <mergeCell ref="D4:D6"/>
    <mergeCell ref="F4:G4"/>
    <mergeCell ref="H4:I4"/>
    <mergeCell ref="J4:K4"/>
    <mergeCell ref="L4:M4"/>
    <mergeCell ref="N4:O4"/>
    <mergeCell ref="A14:D14"/>
    <mergeCell ref="A20:D20"/>
    <mergeCell ref="A9:D9"/>
    <mergeCell ref="N6:O6"/>
    <mergeCell ref="A7:Q7"/>
    <mergeCell ref="F8:G8"/>
    <mergeCell ref="H8:I8"/>
    <mergeCell ref="J8:K8"/>
    <mergeCell ref="L8:M8"/>
    <mergeCell ref="N8:O8"/>
    <mergeCell ref="P4:P6"/>
    <mergeCell ref="Q4:Q6"/>
    <mergeCell ref="E5:E6"/>
    <mergeCell ref="F5:G5"/>
    <mergeCell ref="H5:I5"/>
    <mergeCell ref="J5:K5"/>
  </mergeCells>
  <pageMargins left="0.75" right="0.75" top="0.33" bottom="0.3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="50" zoomScaleNormal="50" workbookViewId="0">
      <selection activeCell="F37" sqref="F37"/>
    </sheetView>
  </sheetViews>
  <sheetFormatPr baseColWidth="10" defaultRowHeight="15.5" x14ac:dyDescent="0.35"/>
  <cols>
    <col min="1" max="1" width="26.453125" style="1" bestFit="1" customWidth="1"/>
    <col min="2" max="2" width="66.26953125" style="1" bestFit="1" customWidth="1"/>
    <col min="3" max="3" width="33.81640625" style="1" customWidth="1"/>
    <col min="4" max="4" width="17.54296875" style="1" bestFit="1" customWidth="1"/>
    <col min="5" max="5" width="18.453125" style="11" bestFit="1" customWidth="1"/>
    <col min="6" max="6" width="17.1796875" style="11" customWidth="1"/>
    <col min="7" max="7" width="18.453125" style="10" bestFit="1" customWidth="1"/>
    <col min="8" max="8" width="10.81640625" style="10" bestFit="1" customWidth="1"/>
    <col min="9" max="9" width="14.453125" bestFit="1" customWidth="1"/>
    <col min="12" max="12" width="12" bestFit="1" customWidth="1"/>
  </cols>
  <sheetData>
    <row r="1" spans="1:11" x14ac:dyDescent="0.35">
      <c r="E1" s="12"/>
    </row>
    <row r="2" spans="1:11" ht="16" thickBot="1" x14ac:dyDescent="0.4">
      <c r="E2" s="1"/>
      <c r="F2" s="1"/>
      <c r="G2" s="1"/>
      <c r="H2" s="1"/>
    </row>
    <row r="3" spans="1:11" ht="13" thickTop="1" x14ac:dyDescent="0.25">
      <c r="A3" s="85" t="s">
        <v>55</v>
      </c>
      <c r="B3" s="86"/>
      <c r="C3" s="86"/>
      <c r="D3" s="86"/>
      <c r="E3" s="86"/>
      <c r="F3" s="86"/>
      <c r="G3" s="86"/>
      <c r="H3" s="86"/>
      <c r="I3" s="87"/>
      <c r="J3" s="87"/>
      <c r="K3" s="88"/>
    </row>
    <row r="4" spans="1:11" ht="15.75" customHeight="1" x14ac:dyDescent="0.25">
      <c r="A4" s="89"/>
      <c r="B4" s="90"/>
      <c r="C4" s="90"/>
      <c r="D4" s="90"/>
      <c r="E4" s="90"/>
      <c r="F4" s="90"/>
      <c r="G4" s="90"/>
      <c r="H4" s="90"/>
      <c r="I4" s="90"/>
      <c r="J4" s="90"/>
      <c r="K4" s="91"/>
    </row>
    <row r="5" spans="1:11" ht="75.75" customHeight="1" x14ac:dyDescent="0.25">
      <c r="A5" s="92" t="s">
        <v>10</v>
      </c>
      <c r="B5" s="94" t="s">
        <v>9</v>
      </c>
      <c r="C5" s="94" t="s">
        <v>7</v>
      </c>
      <c r="D5" s="73" t="s">
        <v>21</v>
      </c>
      <c r="E5" s="96" t="s">
        <v>22</v>
      </c>
      <c r="F5" s="95"/>
      <c r="G5" s="96" t="s">
        <v>23</v>
      </c>
      <c r="H5" s="95"/>
      <c r="I5" s="99" t="s">
        <v>20</v>
      </c>
      <c r="J5" s="100" t="s">
        <v>19</v>
      </c>
      <c r="K5" s="101" t="s">
        <v>18</v>
      </c>
    </row>
    <row r="6" spans="1:11" ht="30" customHeight="1" x14ac:dyDescent="0.25">
      <c r="A6" s="93"/>
      <c r="B6" s="95"/>
      <c r="C6" s="95"/>
      <c r="D6" s="73"/>
      <c r="E6" s="36" t="s">
        <v>15</v>
      </c>
      <c r="F6" s="36" t="s">
        <v>14</v>
      </c>
      <c r="G6" s="36" t="s">
        <v>15</v>
      </c>
      <c r="H6" s="36" t="s">
        <v>14</v>
      </c>
      <c r="I6" s="99"/>
      <c r="J6" s="100"/>
      <c r="K6" s="101"/>
    </row>
    <row r="7" spans="1:11" ht="40" customHeight="1" x14ac:dyDescent="0.25">
      <c r="A7" s="97" t="s">
        <v>51</v>
      </c>
      <c r="B7" s="98"/>
      <c r="C7" s="98"/>
      <c r="D7" s="98"/>
      <c r="E7" s="98"/>
      <c r="F7" s="98"/>
      <c r="G7" s="98"/>
      <c r="H7" s="98"/>
      <c r="I7" s="98"/>
      <c r="J7" s="98"/>
      <c r="K7" s="37"/>
    </row>
    <row r="8" spans="1:11" ht="40" customHeight="1" x14ac:dyDescent="0.45">
      <c r="A8" s="34"/>
      <c r="B8" s="35" t="s">
        <v>52</v>
      </c>
      <c r="C8" s="35" t="s">
        <v>0</v>
      </c>
      <c r="D8" s="40" t="s">
        <v>62</v>
      </c>
      <c r="E8" s="23"/>
      <c r="F8" s="23"/>
      <c r="G8" s="23"/>
      <c r="H8" s="23"/>
      <c r="I8" s="24"/>
      <c r="J8" s="25"/>
      <c r="K8" s="26"/>
    </row>
    <row r="9" spans="1:11" ht="40" customHeight="1" x14ac:dyDescent="0.45">
      <c r="A9" s="34"/>
      <c r="B9" s="35" t="s">
        <v>53</v>
      </c>
      <c r="C9" s="35" t="s">
        <v>25</v>
      </c>
      <c r="D9" s="40" t="s">
        <v>63</v>
      </c>
      <c r="E9" s="23"/>
      <c r="F9" s="23"/>
      <c r="G9" s="23"/>
      <c r="H9" s="23"/>
      <c r="I9" s="24"/>
      <c r="J9" s="25"/>
      <c r="K9" s="26"/>
    </row>
    <row r="10" spans="1:11" ht="40" customHeight="1" x14ac:dyDescent="0.25">
      <c r="A10" s="97" t="s">
        <v>13</v>
      </c>
      <c r="B10" s="98"/>
      <c r="C10" s="98"/>
      <c r="D10" s="98"/>
      <c r="E10" s="98"/>
      <c r="F10" s="98"/>
      <c r="G10" s="98"/>
      <c r="H10" s="98"/>
      <c r="I10" s="98"/>
      <c r="J10" s="98"/>
      <c r="K10" s="37"/>
    </row>
    <row r="11" spans="1:11" ht="40" customHeight="1" x14ac:dyDescent="0.45">
      <c r="A11" s="34"/>
      <c r="B11" s="57" t="s">
        <v>31</v>
      </c>
      <c r="C11" s="35" t="s">
        <v>0</v>
      </c>
      <c r="D11" s="50"/>
      <c r="E11" s="23"/>
      <c r="F11" s="23"/>
      <c r="G11" s="23"/>
      <c r="H11" s="23"/>
      <c r="I11" s="24"/>
      <c r="J11" s="25"/>
      <c r="K11" s="26"/>
    </row>
    <row r="12" spans="1:11" ht="40" customHeight="1" x14ac:dyDescent="0.45">
      <c r="A12" s="34"/>
      <c r="B12" s="57" t="s">
        <v>54</v>
      </c>
      <c r="C12" s="35" t="s">
        <v>16</v>
      </c>
      <c r="D12" s="50"/>
      <c r="E12" s="23"/>
      <c r="F12" s="23"/>
      <c r="G12" s="23"/>
      <c r="H12" s="23"/>
      <c r="I12" s="24"/>
      <c r="J12" s="25"/>
      <c r="K12" s="26"/>
    </row>
    <row r="13" spans="1:11" ht="40" customHeight="1" x14ac:dyDescent="0.45">
      <c r="A13" s="34"/>
      <c r="B13" s="57" t="s">
        <v>53</v>
      </c>
      <c r="C13" s="35" t="s">
        <v>0</v>
      </c>
      <c r="D13" s="50"/>
      <c r="E13" s="23"/>
      <c r="F13" s="23"/>
      <c r="G13" s="23"/>
      <c r="H13" s="23"/>
      <c r="I13" s="24"/>
      <c r="J13" s="25"/>
      <c r="K13" s="26"/>
    </row>
    <row r="14" spans="1:11" ht="40" customHeight="1" x14ac:dyDescent="0.45">
      <c r="A14" s="34"/>
      <c r="B14" s="57" t="s">
        <v>61</v>
      </c>
      <c r="C14" s="35" t="s">
        <v>16</v>
      </c>
      <c r="D14" s="50"/>
      <c r="E14" s="23"/>
      <c r="F14" s="23"/>
      <c r="G14" s="23"/>
      <c r="H14" s="23"/>
      <c r="I14" s="24"/>
      <c r="J14" s="25"/>
      <c r="K14" s="26"/>
    </row>
    <row r="15" spans="1:11" ht="40" customHeight="1" x14ac:dyDescent="0.25">
      <c r="A15" s="97" t="s">
        <v>12</v>
      </c>
      <c r="B15" s="98"/>
      <c r="C15" s="98"/>
      <c r="D15" s="98"/>
      <c r="E15" s="98"/>
      <c r="F15" s="98"/>
      <c r="G15" s="98"/>
      <c r="H15" s="98"/>
      <c r="I15" s="98"/>
      <c r="J15" s="98"/>
      <c r="K15" s="37"/>
    </row>
    <row r="16" spans="1:11" ht="40" customHeight="1" x14ac:dyDescent="0.45">
      <c r="A16" s="34">
        <v>1</v>
      </c>
      <c r="B16" s="57" t="s">
        <v>45</v>
      </c>
      <c r="C16" s="35" t="s">
        <v>27</v>
      </c>
      <c r="D16" s="40" t="s">
        <v>64</v>
      </c>
      <c r="E16" s="23">
        <v>673.5</v>
      </c>
      <c r="F16" s="23">
        <f>E16*1000/(MAX($E$16,$E$17,$E$18,$E$19))</f>
        <v>994.09594095940963</v>
      </c>
      <c r="G16" s="23">
        <v>695</v>
      </c>
      <c r="H16" s="23">
        <f>G16*1000/(MAX($G$16,$G$17,$G$18,$G$19))</f>
        <v>994.98926270579818</v>
      </c>
      <c r="I16" s="24">
        <f>MAX(F16,H16)</f>
        <v>994.98926270579818</v>
      </c>
      <c r="J16" s="25">
        <v>2</v>
      </c>
      <c r="K16" s="26">
        <v>23</v>
      </c>
    </row>
    <row r="17" spans="1:11" ht="40" customHeight="1" x14ac:dyDescent="0.45">
      <c r="A17" s="34">
        <v>2</v>
      </c>
      <c r="B17" s="57" t="s">
        <v>32</v>
      </c>
      <c r="C17" s="35" t="s">
        <v>0</v>
      </c>
      <c r="D17" s="40" t="s">
        <v>65</v>
      </c>
      <c r="E17" s="23">
        <v>616</v>
      </c>
      <c r="F17" s="23">
        <f t="shared" ref="F17:F19" si="0">E17*1000/(MAX($E$16,$E$17,$E$18,$E$19))</f>
        <v>909.22509225092256</v>
      </c>
      <c r="G17" s="23">
        <v>647.5</v>
      </c>
      <c r="H17" s="23">
        <f t="shared" ref="H17:H19" si="1">G17*1000/(MAX($G$16,$G$17,$G$18,$G$19))</f>
        <v>926.98639942734428</v>
      </c>
      <c r="I17" s="24">
        <f t="shared" ref="I17:I19" si="2">MAX(F17,H17)</f>
        <v>926.98639942734428</v>
      </c>
      <c r="J17" s="25">
        <v>3</v>
      </c>
      <c r="K17" s="26">
        <v>20</v>
      </c>
    </row>
    <row r="18" spans="1:11" ht="40" customHeight="1" x14ac:dyDescent="0.45">
      <c r="A18" s="34">
        <v>3</v>
      </c>
      <c r="B18" s="57" t="s">
        <v>59</v>
      </c>
      <c r="C18" s="35" t="s">
        <v>16</v>
      </c>
      <c r="D18" s="40" t="s">
        <v>66</v>
      </c>
      <c r="E18" s="23">
        <v>677.5</v>
      </c>
      <c r="F18" s="23">
        <f t="shared" si="0"/>
        <v>1000</v>
      </c>
      <c r="G18" s="23">
        <v>698.5</v>
      </c>
      <c r="H18" s="23">
        <f t="shared" si="1"/>
        <v>1000</v>
      </c>
      <c r="I18" s="24">
        <f t="shared" si="2"/>
        <v>1000</v>
      </c>
      <c r="J18" s="25">
        <v>1</v>
      </c>
      <c r="K18" s="26">
        <v>25</v>
      </c>
    </row>
    <row r="19" spans="1:11" ht="40" customHeight="1" x14ac:dyDescent="0.45">
      <c r="A19" s="34">
        <v>4</v>
      </c>
      <c r="B19" s="57" t="s">
        <v>57</v>
      </c>
      <c r="C19" s="35" t="s">
        <v>58</v>
      </c>
      <c r="D19" s="40" t="s">
        <v>67</v>
      </c>
      <c r="E19" s="23">
        <v>623</v>
      </c>
      <c r="F19" s="23">
        <f t="shared" si="0"/>
        <v>919.55719557195573</v>
      </c>
      <c r="G19" s="23">
        <v>520.5</v>
      </c>
      <c r="H19" s="23">
        <f t="shared" si="1"/>
        <v>745.16821760916253</v>
      </c>
      <c r="I19" s="24">
        <f t="shared" si="2"/>
        <v>919.55719557195573</v>
      </c>
      <c r="J19" s="25">
        <v>4</v>
      </c>
      <c r="K19" s="26">
        <v>19</v>
      </c>
    </row>
    <row r="20" spans="1:11" ht="40" customHeight="1" x14ac:dyDescent="0.25">
      <c r="A20" s="97" t="s">
        <v>11</v>
      </c>
      <c r="B20" s="98"/>
      <c r="C20" s="98"/>
      <c r="D20" s="98"/>
      <c r="E20" s="98"/>
      <c r="F20" s="98"/>
      <c r="G20" s="98"/>
      <c r="H20" s="98"/>
      <c r="I20" s="98"/>
      <c r="J20" s="98"/>
      <c r="K20" s="37"/>
    </row>
    <row r="21" spans="1:11" ht="40" customHeight="1" x14ac:dyDescent="0.45">
      <c r="A21" s="34">
        <v>5</v>
      </c>
      <c r="B21" s="57" t="s">
        <v>33</v>
      </c>
      <c r="C21" s="35" t="s">
        <v>24</v>
      </c>
      <c r="D21" s="40" t="s">
        <v>68</v>
      </c>
      <c r="E21" s="23">
        <v>647.5</v>
      </c>
      <c r="F21" s="23">
        <f>E21*1000/(MAX($E$28,$E$22,$E$24,$E$26,$E$33,$E$29,$E$34,$E$21,$E$25,$E$23,$E$27,$E$30,$E$31,$E$32))</f>
        <v>689.93074054342037</v>
      </c>
      <c r="G21" s="23">
        <v>635.5</v>
      </c>
      <c r="H21" s="23">
        <f>G21*1000/(MAX($G$28,$G$22,$G$24,$G$26,$G$33,$G$29,$G$34,$G$21,$G$25,$G$23,$G$27,$G$30,$G$31,$G$32))</f>
        <v>678.95299145299145</v>
      </c>
      <c r="I21" s="24">
        <f>MAX(F21,H21)</f>
        <v>689.93074054342037</v>
      </c>
      <c r="J21" s="25">
        <v>8</v>
      </c>
      <c r="K21" s="26">
        <v>15</v>
      </c>
    </row>
    <row r="22" spans="1:11" ht="40" customHeight="1" x14ac:dyDescent="0.45">
      <c r="A22" s="34">
        <v>6</v>
      </c>
      <c r="B22" s="57" t="s">
        <v>30</v>
      </c>
      <c r="C22" s="35" t="s">
        <v>0</v>
      </c>
      <c r="D22" s="40" t="s">
        <v>69</v>
      </c>
      <c r="E22" s="23">
        <v>886</v>
      </c>
      <c r="F22" s="23">
        <f>E22*1000/(MAX($E$28,$E$22,$E$24,$E$26,$E$33,$E$29,$E$34,$E$21,$E$25,$E$23,$E$27,$E$30,$E$31,$E$32))</f>
        <v>944.05966968566861</v>
      </c>
      <c r="G22" s="23">
        <v>901</v>
      </c>
      <c r="H22" s="23">
        <f>G22*1000/(MAX($G$28,$G$22,$G$24,$G$26,$G$33,$G$29,$G$34,$G$21,$G$25,$G$23,$G$27,$G$30,$G$31,$G$32))</f>
        <v>962.60683760683764</v>
      </c>
      <c r="I22" s="24">
        <f>MAX(F22,H22)</f>
        <v>962.60683760683764</v>
      </c>
      <c r="J22" s="25">
        <v>2</v>
      </c>
      <c r="K22" s="26">
        <v>23</v>
      </c>
    </row>
    <row r="23" spans="1:11" ht="40" customHeight="1" x14ac:dyDescent="0.45">
      <c r="A23" s="34">
        <v>7</v>
      </c>
      <c r="B23" s="57" t="s">
        <v>37</v>
      </c>
      <c r="C23" s="35" t="s">
        <v>1</v>
      </c>
      <c r="D23" s="50"/>
      <c r="E23" s="27">
        <v>0</v>
      </c>
      <c r="F23" s="23">
        <f>E23*1000/(MAX($E$28,$E$22,$E$24,$E$26,$E$33,$E$29,$E$34,$E$21,$E$25,$E$23,$E$27,$E$30,$E$31,$E$32))</f>
        <v>0</v>
      </c>
      <c r="G23" s="27">
        <v>0</v>
      </c>
      <c r="H23" s="23">
        <f>G23*1000/(MAX($G$28,$G$22,$G$24,$G$26,$G$33,$G$29,$G$34,$G$21,$G$25,$G$23,$G$27,$G$30,$G$31,$G$32))</f>
        <v>0</v>
      </c>
      <c r="I23" s="24">
        <f>MAX(F23,H23)</f>
        <v>0</v>
      </c>
      <c r="J23" s="28"/>
      <c r="K23" s="29"/>
    </row>
    <row r="24" spans="1:11" ht="40" customHeight="1" x14ac:dyDescent="0.45">
      <c r="A24" s="34">
        <v>8</v>
      </c>
      <c r="B24" s="57" t="s">
        <v>36</v>
      </c>
      <c r="C24" s="35" t="s">
        <v>0</v>
      </c>
      <c r="D24" s="40" t="s">
        <v>70</v>
      </c>
      <c r="E24" s="27">
        <v>891</v>
      </c>
      <c r="F24" s="23">
        <f>E24*1000/(MAX($E$28,$E$22,$E$24,$E$26,$E$33,$E$29,$E$34,$E$21,$E$25,$E$23,$E$27,$E$30,$E$31,$E$32))</f>
        <v>949.38732019179542</v>
      </c>
      <c r="G24" s="27">
        <v>873</v>
      </c>
      <c r="H24" s="23">
        <f>G24*1000/(MAX($G$28,$G$22,$G$24,$G$26,$G$33,$G$29,$G$34,$G$21,$G$25,$G$23,$G$27,$G$30,$G$31,$G$32))</f>
        <v>932.69230769230774</v>
      </c>
      <c r="I24" s="24">
        <f>MAX(F24,H24)</f>
        <v>949.38732019179542</v>
      </c>
      <c r="J24" s="28">
        <v>3</v>
      </c>
      <c r="K24" s="29">
        <v>20</v>
      </c>
    </row>
    <row r="25" spans="1:11" ht="40" customHeight="1" x14ac:dyDescent="0.45">
      <c r="A25" s="34">
        <v>9</v>
      </c>
      <c r="B25" s="57" t="s">
        <v>38</v>
      </c>
      <c r="C25" s="35" t="s">
        <v>1</v>
      </c>
      <c r="D25" s="40" t="s">
        <v>71</v>
      </c>
      <c r="E25" s="27">
        <v>539.5</v>
      </c>
      <c r="F25" s="23">
        <f>E25*1000/(MAX($E$28,$E$22,$E$24,$E$26,$E$33,$E$29,$E$34,$E$21,$E$25,$E$23,$E$27,$E$30,$E$31,$E$32))</f>
        <v>574.8534896110815</v>
      </c>
      <c r="G25" s="27">
        <v>498.5</v>
      </c>
      <c r="H25" s="23">
        <f>G25*1000/(MAX($G$28,$G$22,$G$24,$G$26,$G$33,$G$29,$G$34,$G$21,$G$25,$G$23,$G$27,$G$30,$G$31,$G$32))</f>
        <v>532.58547008547009</v>
      </c>
      <c r="I25" s="24">
        <f>MAX(F25,H25)</f>
        <v>574.8534896110815</v>
      </c>
      <c r="J25" s="28">
        <v>9</v>
      </c>
      <c r="K25" s="29">
        <v>14</v>
      </c>
    </row>
    <row r="26" spans="1:11" ht="40" customHeight="1" x14ac:dyDescent="0.45">
      <c r="A26" s="34">
        <v>10</v>
      </c>
      <c r="B26" s="57" t="s">
        <v>35</v>
      </c>
      <c r="C26" s="35" t="s">
        <v>0</v>
      </c>
      <c r="D26" s="40" t="s">
        <v>72</v>
      </c>
      <c r="E26" s="27">
        <v>875</v>
      </c>
      <c r="F26" s="23">
        <f>E26*1000/(MAX($E$28,$E$22,$E$24,$E$26,$E$33,$E$29,$E$34,$E$21,$E$25,$E$23,$E$27,$E$30,$E$31,$E$32))</f>
        <v>932.33883857218962</v>
      </c>
      <c r="G26" s="27">
        <v>863</v>
      </c>
      <c r="H26" s="23">
        <f>G26*1000/(MAX($G$28,$G$22,$G$24,$G$26,$G$33,$G$29,$G$34,$G$21,$G$25,$G$23,$G$27,$G$30,$G$31,$G$32))</f>
        <v>922.008547008547</v>
      </c>
      <c r="I26" s="24">
        <f>MAX(F26,H26)</f>
        <v>932.33883857218962</v>
      </c>
      <c r="J26" s="28">
        <v>4</v>
      </c>
      <c r="K26" s="29">
        <v>19</v>
      </c>
    </row>
    <row r="27" spans="1:11" ht="40" customHeight="1" x14ac:dyDescent="0.45">
      <c r="A27" s="34">
        <v>11</v>
      </c>
      <c r="B27" s="57" t="s">
        <v>43</v>
      </c>
      <c r="C27" s="35" t="s">
        <v>0</v>
      </c>
      <c r="D27" s="50"/>
      <c r="E27" s="27">
        <v>0</v>
      </c>
      <c r="F27" s="23">
        <f>E27*1000/(MAX($E$28,$E$22,$E$24,$E$26,$E$33,$E$29,$E$34,$E$21,$E$25,$E$23,$E$27,$E$30,$E$31,$E$32))</f>
        <v>0</v>
      </c>
      <c r="G27" s="27">
        <v>0</v>
      </c>
      <c r="H27" s="23">
        <f>G27*1000/(MAX($G$28,$G$22,$G$24,$G$26,$G$33,$G$29,$G$34,$G$21,$G$25,$G$23,$G$27,$G$30,$G$31,$G$32))</f>
        <v>0</v>
      </c>
      <c r="I27" s="24">
        <f>MAX(F27,H27)</f>
        <v>0</v>
      </c>
      <c r="J27" s="28"/>
      <c r="K27" s="29"/>
    </row>
    <row r="28" spans="1:11" ht="40" customHeight="1" x14ac:dyDescent="0.45">
      <c r="A28" s="34">
        <v>12</v>
      </c>
      <c r="B28" s="57" t="s">
        <v>41</v>
      </c>
      <c r="C28" s="35" t="s">
        <v>40</v>
      </c>
      <c r="D28" s="40" t="s">
        <v>73</v>
      </c>
      <c r="E28" s="27">
        <v>938.5</v>
      </c>
      <c r="F28" s="23">
        <f>E28*1000/(MAX($E$28,$E$22,$E$24,$E$26,$E$33,$E$29,$E$34,$E$21,$E$25,$E$23,$E$27,$E$30,$E$31,$E$32))</f>
        <v>1000</v>
      </c>
      <c r="G28" s="27">
        <v>936</v>
      </c>
      <c r="H28" s="23">
        <f>G28*1000/(MAX($G$28,$G$22,$G$24,$G$26,$G$33,$G$29,$G$34,$G$21,$G$25,$G$23,$G$27,$G$30,$G$31,$G$32))</f>
        <v>1000</v>
      </c>
      <c r="I28" s="24">
        <f>MAX(F28,H28)</f>
        <v>1000</v>
      </c>
      <c r="J28" s="28">
        <v>1</v>
      </c>
      <c r="K28" s="29">
        <v>25</v>
      </c>
    </row>
    <row r="29" spans="1:11" ht="40" customHeight="1" x14ac:dyDescent="0.45">
      <c r="A29" s="34">
        <v>13</v>
      </c>
      <c r="B29" s="57" t="s">
        <v>60</v>
      </c>
      <c r="C29" s="35" t="s">
        <v>1</v>
      </c>
      <c r="D29" s="40" t="s">
        <v>74</v>
      </c>
      <c r="E29" s="27">
        <v>594.5</v>
      </c>
      <c r="F29" s="23">
        <f>E29*1000/(MAX($E$28,$E$22,$E$24,$E$26,$E$33,$E$29,$E$34,$E$21,$E$25,$E$23,$E$27,$E$30,$E$31,$E$32))</f>
        <v>633.45764517847624</v>
      </c>
      <c r="G29" s="27">
        <v>664</v>
      </c>
      <c r="H29" s="23">
        <f>G29*1000/(MAX($G$28,$G$22,$G$24,$G$26,$G$33,$G$29,$G$34,$G$21,$G$25,$G$23,$G$27,$G$30,$G$31,$G$32))</f>
        <v>709.40170940170935</v>
      </c>
      <c r="I29" s="24">
        <f>MAX(F29,H29)</f>
        <v>709.40170940170935</v>
      </c>
      <c r="J29" s="28">
        <v>6</v>
      </c>
      <c r="K29" s="29">
        <v>17</v>
      </c>
    </row>
    <row r="30" spans="1:11" ht="40" customHeight="1" x14ac:dyDescent="0.45">
      <c r="A30" s="34">
        <v>14</v>
      </c>
      <c r="B30" s="57" t="s">
        <v>39</v>
      </c>
      <c r="C30" s="35" t="s">
        <v>40</v>
      </c>
      <c r="D30" s="50"/>
      <c r="E30" s="27">
        <v>0</v>
      </c>
      <c r="F30" s="23">
        <f>E30*1000/(MAX($E$28,$E$22,$E$24,$E$26,$E$33,$E$29,$E$34,$E$21,$E$25,$E$23,$E$27,$E$30,$E$31,$E$32))</f>
        <v>0</v>
      </c>
      <c r="G30" s="27"/>
      <c r="H30" s="23">
        <f>G30*1000/(MAX($G$28,$G$22,$G$24,$G$26,$G$33,$G$29,$G$34,$G$21,$G$25,$G$23,$G$27,$G$30,$G$31,$G$32))</f>
        <v>0</v>
      </c>
      <c r="I30" s="24">
        <f>MAX(F30,H30)</f>
        <v>0</v>
      </c>
      <c r="J30" s="28"/>
      <c r="K30" s="29"/>
    </row>
    <row r="31" spans="1:11" ht="40" customHeight="1" x14ac:dyDescent="0.45">
      <c r="A31" s="34">
        <v>15</v>
      </c>
      <c r="B31" s="57" t="s">
        <v>34</v>
      </c>
      <c r="C31" s="35" t="s">
        <v>28</v>
      </c>
      <c r="D31" s="50"/>
      <c r="E31" s="27">
        <v>0</v>
      </c>
      <c r="F31" s="23">
        <f>E31*1000/(MAX($E$28,$E$22,$E$24,$E$26,$E$33,$E$29,$E$34,$E$21,$E$25,$E$23,$E$27,$E$30,$E$31,$E$32))</f>
        <v>0</v>
      </c>
      <c r="G31" s="27"/>
      <c r="H31" s="23">
        <f>G31*1000/(MAX($G$28,$G$22,$G$24,$G$26,$G$33,$G$29,$G$34,$G$21,$G$25,$G$23,$G$27,$G$30,$G$31,$G$32))</f>
        <v>0</v>
      </c>
      <c r="I31" s="24">
        <f>MAX(F31,H31)</f>
        <v>0</v>
      </c>
      <c r="J31" s="28"/>
      <c r="K31" s="29"/>
    </row>
    <row r="32" spans="1:11" ht="40" customHeight="1" x14ac:dyDescent="0.45">
      <c r="A32" s="34">
        <v>16</v>
      </c>
      <c r="B32" s="57" t="s">
        <v>44</v>
      </c>
      <c r="C32" s="51" t="s">
        <v>0</v>
      </c>
      <c r="D32" s="50"/>
      <c r="E32" s="27">
        <v>0</v>
      </c>
      <c r="F32" s="23">
        <f>E32*1000/(MAX($E$28,$E$22,$E$24,$E$26,$E$33,$E$29,$E$34,$E$21,$E$25,$E$23,$E$27,$E$30,$E$31,$E$32))</f>
        <v>0</v>
      </c>
      <c r="G32" s="27"/>
      <c r="H32" s="23">
        <f>G32*1000/(MAX($G$28,$G$22,$G$24,$G$26,$G$33,$G$29,$G$34,$G$21,$G$25,$G$23,$G$27,$G$30,$G$31,$G$32))</f>
        <v>0</v>
      </c>
      <c r="I32" s="24">
        <f>MAX(F32,H32)</f>
        <v>0</v>
      </c>
      <c r="J32" s="28"/>
      <c r="K32" s="29"/>
    </row>
    <row r="33" spans="1:11" ht="40" customHeight="1" x14ac:dyDescent="0.45">
      <c r="A33" s="34">
        <v>17</v>
      </c>
      <c r="B33" s="57" t="s">
        <v>29</v>
      </c>
      <c r="C33" s="35" t="s">
        <v>24</v>
      </c>
      <c r="D33" s="40" t="s">
        <v>75</v>
      </c>
      <c r="E33" s="27">
        <v>665.5</v>
      </c>
      <c r="F33" s="23">
        <f>E33*1000/(MAX($E$28,$E$22,$E$24,$E$26,$E$33,$E$29,$E$34,$E$21,$E$25,$E$23,$E$27,$E$30,$E$31,$E$32))</f>
        <v>709.11028236547679</v>
      </c>
      <c r="G33" s="27">
        <v>717.9</v>
      </c>
      <c r="H33" s="23">
        <f>G33*1000/(MAX($G$28,$G$22,$G$24,$G$26,$G$33,$G$29,$G$34,$G$21,$G$25,$G$23,$G$27,$G$30,$G$31,$G$32))</f>
        <v>766.98717948717945</v>
      </c>
      <c r="I33" s="24">
        <f>MAX(F33,H33)</f>
        <v>766.98717948717945</v>
      </c>
      <c r="J33" s="28">
        <v>5</v>
      </c>
      <c r="K33" s="29">
        <v>18</v>
      </c>
    </row>
    <row r="34" spans="1:11" ht="40" customHeight="1" thickBot="1" x14ac:dyDescent="0.5">
      <c r="A34" s="104">
        <v>18</v>
      </c>
      <c r="B34" s="102" t="s">
        <v>56</v>
      </c>
      <c r="C34" s="39" t="s">
        <v>0</v>
      </c>
      <c r="D34" s="108" t="s">
        <v>76</v>
      </c>
      <c r="E34" s="30">
        <v>663</v>
      </c>
      <c r="F34" s="103">
        <f>E34*1000/(MAX($E$28,$E$22,$E$24,$E$26,$E$33,$E$29,$E$34,$E$21,$E$25,$E$23,$E$27,$E$30,$E$31,$E$32))</f>
        <v>706.44645711241344</v>
      </c>
      <c r="G34" s="30">
        <v>603.5</v>
      </c>
      <c r="H34" s="30">
        <f>G34*1000/(MAX($G$28,$G$22,$G$24,$G$26,$G$33,$G$29,$G$34,$G$21,$G$25,$G$23,$G$27,$G$30,$G$31,$G$32))</f>
        <v>644.76495726495727</v>
      </c>
      <c r="I34" s="31">
        <f>MAX(F34,H34)</f>
        <v>706.44645711241344</v>
      </c>
      <c r="J34" s="32">
        <v>7</v>
      </c>
      <c r="K34" s="33">
        <v>16</v>
      </c>
    </row>
    <row r="35" spans="1:11" ht="16" thickTop="1" x14ac:dyDescent="0.35"/>
  </sheetData>
  <sortState ref="A21:K34">
    <sortCondition descending="1" ref="I26:I39"/>
  </sortState>
  <mergeCells count="14">
    <mergeCell ref="A20:J20"/>
    <mergeCell ref="I5:I6"/>
    <mergeCell ref="J5:J6"/>
    <mergeCell ref="K5:K6"/>
    <mergeCell ref="A10:J10"/>
    <mergeCell ref="A15:J15"/>
    <mergeCell ref="A7:J7"/>
    <mergeCell ref="A3:K4"/>
    <mergeCell ref="A5:A6"/>
    <mergeCell ref="B5:B6"/>
    <mergeCell ref="C5:C6"/>
    <mergeCell ref="D5:D6"/>
    <mergeCell ref="E5:F5"/>
    <mergeCell ref="G5:H5"/>
  </mergeCells>
  <pageMargins left="0.74803149606299213" right="0.74803149606299213" top="0.31496062992125984" bottom="0.31496062992125984" header="0" footer="0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Clasificación  liga</vt:lpstr>
      <vt:lpstr>1ª PRUEBA </vt:lpstr>
      <vt:lpstr>'1ª PRUEBA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Sánchez Romero, Francisco José</cp:lastModifiedBy>
  <cp:lastPrinted>2019-05-04T21:11:52Z</cp:lastPrinted>
  <dcterms:created xsi:type="dcterms:W3CDTF">2014-11-16T19:01:48Z</dcterms:created>
  <dcterms:modified xsi:type="dcterms:W3CDTF">2019-05-07T09:59:39Z</dcterms:modified>
</cp:coreProperties>
</file>