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IS DOCUMENTOS\FRAN\Aeromodelismo\FAM\2019\FF\"/>
    </mc:Choice>
  </mc:AlternateContent>
  <bookViews>
    <workbookView xWindow="0" yWindow="0" windowWidth="19200" windowHeight="8550" firstSheet="2" activeTab="4"/>
  </bookViews>
  <sheets>
    <sheet name="Clasificación  liga" sheetId="1" r:id="rId1"/>
    <sheet name="1ª PRUEBA Arroyomolinos" sheetId="8" r:id="rId2"/>
    <sheet name="2ª PRUEBA ICARO" sheetId="11" r:id="rId3"/>
    <sheet name="3ª PRUEBA RC Madrid" sheetId="9" r:id="rId4"/>
    <sheet name="4ª PRUEBA Juan de la Cierva" sheetId="12" r:id="rId5"/>
    <sheet name="5ª PRUEBA Boadilla" sheetId="10" r:id="rId6"/>
    <sheet name="6ª PRUEBA Libélula" sheetId="13" r:id="rId7"/>
  </sheets>
  <definedNames>
    <definedName name="_xlnm._FilterDatabase" localSheetId="1" hidden="1">'1ª PRUEBA Arroyomolinos'!$A$8:$Q$8</definedName>
    <definedName name="_xlnm._FilterDatabase" localSheetId="3" hidden="1">'3ª PRUEBA RC Madrid'!$A$8:$Q$8</definedName>
    <definedName name="_xlnm._FilterDatabase" localSheetId="5" hidden="1">'5ª PRUEBA Boadilla'!$A$8:$Q$8</definedName>
    <definedName name="_xlnm._FilterDatabase" localSheetId="0" hidden="1">'Clasificación  liga'!$A$22:$W$26</definedName>
  </definedNames>
  <calcPr calcId="162913"/>
</workbook>
</file>

<file path=xl/calcChain.xml><?xml version="1.0" encoding="utf-8"?>
<calcChain xmlns="http://schemas.openxmlformats.org/spreadsheetml/2006/main">
  <c r="M27" i="1" l="1"/>
  <c r="L27" i="1"/>
  <c r="M23" i="1"/>
  <c r="L23" i="1"/>
  <c r="M19" i="1"/>
  <c r="L19" i="1"/>
  <c r="M18" i="1"/>
  <c r="L18" i="1"/>
  <c r="M15" i="1"/>
  <c r="L15" i="1"/>
  <c r="M14" i="1"/>
  <c r="L14" i="1"/>
  <c r="M13" i="1"/>
  <c r="L13" i="1"/>
  <c r="M8" i="1"/>
  <c r="L8" i="1"/>
  <c r="M7" i="1"/>
  <c r="L7" i="1"/>
  <c r="I28" i="12"/>
  <c r="I24" i="12"/>
  <c r="I20" i="12"/>
  <c r="I19" i="12"/>
  <c r="I16" i="12"/>
  <c r="I15" i="12"/>
  <c r="I14" i="12"/>
  <c r="I9" i="12"/>
  <c r="I8" i="12"/>
  <c r="J38" i="1" l="1"/>
  <c r="K30" i="1"/>
  <c r="J30" i="1"/>
  <c r="K16" i="1"/>
  <c r="J16" i="1"/>
  <c r="K15" i="1"/>
  <c r="J15" i="1"/>
  <c r="K14" i="1"/>
  <c r="J14" i="1"/>
  <c r="K13" i="1"/>
  <c r="J13" i="1"/>
  <c r="K10" i="1"/>
  <c r="J10" i="1"/>
  <c r="K9" i="1"/>
  <c r="J9" i="1"/>
  <c r="K8" i="1"/>
  <c r="J8" i="1"/>
  <c r="K7" i="1"/>
  <c r="J7" i="1"/>
  <c r="I31" i="9"/>
  <c r="I17" i="9"/>
  <c r="I16" i="9"/>
  <c r="I15" i="9"/>
  <c r="I14" i="9"/>
  <c r="I11" i="9"/>
  <c r="I10" i="9"/>
  <c r="I9" i="9"/>
  <c r="I8" i="9"/>
  <c r="A32" i="9" l="1"/>
  <c r="K33" i="11"/>
  <c r="J33" i="11"/>
  <c r="I33" i="11"/>
  <c r="K32" i="8"/>
  <c r="J32" i="8"/>
  <c r="I32" i="8"/>
  <c r="G30" i="1"/>
  <c r="F30" i="1"/>
  <c r="Q44" i="1" l="1"/>
  <c r="P44" i="1"/>
  <c r="Q43" i="1"/>
  <c r="P43" i="1"/>
  <c r="Q42" i="1"/>
  <c r="P42" i="1"/>
  <c r="Q41" i="1"/>
  <c r="P41" i="1"/>
  <c r="Q40" i="1"/>
  <c r="P40" i="1"/>
  <c r="Q39" i="1"/>
  <c r="P39" i="1"/>
  <c r="Q38" i="1"/>
  <c r="P38" i="1"/>
  <c r="O44" i="1"/>
  <c r="N44" i="1"/>
  <c r="O43" i="1"/>
  <c r="N43" i="1"/>
  <c r="O42" i="1"/>
  <c r="N42" i="1"/>
  <c r="O41" i="1"/>
  <c r="N41" i="1"/>
  <c r="O40" i="1"/>
  <c r="N40" i="1"/>
  <c r="O39" i="1"/>
  <c r="N39" i="1"/>
  <c r="O38" i="1"/>
  <c r="N38" i="1"/>
  <c r="M44" i="1"/>
  <c r="L44" i="1"/>
  <c r="M43" i="1"/>
  <c r="L43" i="1"/>
  <c r="M42" i="1"/>
  <c r="L42" i="1"/>
  <c r="M41" i="1"/>
  <c r="L41" i="1"/>
  <c r="M40" i="1"/>
  <c r="L40" i="1"/>
  <c r="M39" i="1"/>
  <c r="L39" i="1"/>
  <c r="M38" i="1"/>
  <c r="L38" i="1"/>
  <c r="K44" i="1"/>
  <c r="J44" i="1"/>
  <c r="K43" i="1"/>
  <c r="J43" i="1"/>
  <c r="K42" i="1"/>
  <c r="J42" i="1"/>
  <c r="K41" i="1"/>
  <c r="J41" i="1"/>
  <c r="K40" i="1"/>
  <c r="J40" i="1"/>
  <c r="K39" i="1"/>
  <c r="J39" i="1"/>
  <c r="K38" i="1"/>
  <c r="I44" i="1"/>
  <c r="H44" i="1"/>
  <c r="I43" i="1"/>
  <c r="H43" i="1"/>
  <c r="I42" i="1"/>
  <c r="H42" i="1"/>
  <c r="I41" i="1"/>
  <c r="H41" i="1"/>
  <c r="I40" i="1"/>
  <c r="H40" i="1"/>
  <c r="I39" i="1"/>
  <c r="H39" i="1"/>
  <c r="I38" i="1"/>
  <c r="H38" i="1"/>
  <c r="G38" i="1"/>
  <c r="F38" i="1"/>
  <c r="R30" i="1"/>
  <c r="S30" i="1" s="1"/>
  <c r="I31" i="1"/>
  <c r="H31" i="1"/>
  <c r="I30" i="1"/>
  <c r="H30" i="1"/>
  <c r="I27" i="1"/>
  <c r="H27" i="1"/>
  <c r="I16" i="1"/>
  <c r="H16" i="1"/>
  <c r="I15" i="1"/>
  <c r="H15" i="1"/>
  <c r="I14" i="1"/>
  <c r="H14" i="1"/>
  <c r="I13" i="1"/>
  <c r="H13" i="1"/>
  <c r="I11" i="1"/>
  <c r="H11" i="1"/>
  <c r="I10" i="1"/>
  <c r="H10" i="1"/>
  <c r="I9" i="1"/>
  <c r="H9" i="1"/>
  <c r="I8" i="1"/>
  <c r="H8" i="1"/>
  <c r="I7" i="1"/>
  <c r="H7" i="1"/>
  <c r="J8" i="11"/>
  <c r="J14" i="11"/>
  <c r="J28" i="11"/>
  <c r="J31" i="11"/>
  <c r="J17" i="11"/>
  <c r="J16" i="11"/>
  <c r="J15" i="11"/>
  <c r="J10" i="11"/>
  <c r="J12" i="11"/>
  <c r="J9" i="11"/>
  <c r="J32" i="11"/>
  <c r="I17" i="11"/>
  <c r="D31" i="1"/>
  <c r="C31" i="1"/>
  <c r="B31" i="1"/>
  <c r="A31" i="1"/>
  <c r="A30" i="1"/>
  <c r="A32" i="11"/>
  <c r="A31" i="11"/>
  <c r="I31" i="11"/>
  <c r="G44" i="1" l="1"/>
  <c r="F44" i="1"/>
  <c r="G41" i="1"/>
  <c r="F41" i="1"/>
  <c r="Q34" i="1" l="1"/>
  <c r="P34" i="1"/>
  <c r="P33" i="1"/>
  <c r="O34" i="1"/>
  <c r="N34" i="1"/>
  <c r="N33" i="1"/>
  <c r="M34" i="1"/>
  <c r="L34" i="1"/>
  <c r="L33" i="1"/>
  <c r="K34" i="1"/>
  <c r="J34" i="1"/>
  <c r="J33" i="1"/>
  <c r="I34" i="1"/>
  <c r="H34" i="1"/>
  <c r="H33" i="1"/>
  <c r="G43" i="1"/>
  <c r="F43" i="1"/>
  <c r="G27" i="1"/>
  <c r="F27" i="1"/>
  <c r="G17" i="1"/>
  <c r="F17" i="1"/>
  <c r="G16" i="1"/>
  <c r="F16" i="1"/>
  <c r="G15" i="1"/>
  <c r="F15" i="1"/>
  <c r="G14" i="1"/>
  <c r="F14" i="1"/>
  <c r="G11" i="1"/>
  <c r="G40" i="1" s="1"/>
  <c r="F11" i="1"/>
  <c r="F40" i="1" s="1"/>
  <c r="G10" i="1"/>
  <c r="F10" i="1"/>
  <c r="G9" i="1"/>
  <c r="F9" i="1"/>
  <c r="G8" i="1"/>
  <c r="F8" i="1"/>
  <c r="F42" i="1" s="1"/>
  <c r="G7" i="1"/>
  <c r="G34" i="1" s="1"/>
  <c r="F7" i="1"/>
  <c r="R43" i="1" l="1"/>
  <c r="F34" i="1"/>
  <c r="F39" i="1"/>
  <c r="G39" i="1"/>
  <c r="G42" i="1"/>
  <c r="F33" i="1"/>
  <c r="T33" i="1" s="1"/>
  <c r="A8" i="1"/>
  <c r="Q5" i="1"/>
  <c r="O5" i="1"/>
  <c r="M5" i="1"/>
  <c r="K5" i="1"/>
  <c r="I5" i="1"/>
  <c r="R31" i="1"/>
  <c r="S31" i="1" s="1"/>
  <c r="C27" i="1"/>
  <c r="R42" i="1" l="1"/>
  <c r="I31" i="13"/>
  <c r="I30" i="13"/>
  <c r="I29" i="13"/>
  <c r="I28" i="13"/>
  <c r="A28" i="12"/>
  <c r="A29" i="12" s="1"/>
  <c r="A30" i="12" s="1"/>
  <c r="A31" i="12" s="1"/>
  <c r="I31" i="10"/>
  <c r="I30" i="10"/>
  <c r="I29" i="10"/>
  <c r="I28" i="10"/>
  <c r="A28" i="10"/>
  <c r="A29" i="10" s="1"/>
  <c r="A30" i="10" s="1"/>
  <c r="A31" i="10" s="1"/>
  <c r="A28" i="9"/>
  <c r="A29" i="9" s="1"/>
  <c r="A30" i="9" s="1"/>
  <c r="A31" i="9" s="1"/>
  <c r="I32" i="11"/>
  <c r="I28" i="11"/>
  <c r="I31" i="8"/>
  <c r="I28" i="8"/>
  <c r="A31" i="8"/>
  <c r="A1" i="9" l="1"/>
  <c r="A1" i="10"/>
  <c r="A1" i="11"/>
  <c r="A1" i="12"/>
  <c r="A1" i="13"/>
  <c r="F36" i="1"/>
  <c r="H36" i="1"/>
  <c r="J36" i="1"/>
  <c r="L36" i="1"/>
  <c r="N36" i="1"/>
  <c r="P36" i="1"/>
  <c r="R7" i="1"/>
  <c r="S7" i="1" s="1"/>
  <c r="I16" i="13" l="1"/>
  <c r="I14" i="13"/>
  <c r="I13" i="13"/>
  <c r="I12" i="13"/>
  <c r="I11" i="13"/>
  <c r="I9" i="13"/>
  <c r="I8" i="13"/>
  <c r="I16" i="11"/>
  <c r="I15" i="11"/>
  <c r="I14" i="11"/>
  <c r="I12" i="11"/>
  <c r="I11" i="11"/>
  <c r="I10" i="11"/>
  <c r="I9" i="11"/>
  <c r="I8" i="11"/>
  <c r="R28" i="1"/>
  <c r="S28" i="1" s="1"/>
  <c r="R27" i="1"/>
  <c r="S27" i="1" s="1"/>
  <c r="R26" i="1"/>
  <c r="S26" i="1" s="1"/>
  <c r="A9" i="13"/>
  <c r="A10" i="13"/>
  <c r="A11" i="13"/>
  <c r="A12" i="13"/>
  <c r="A13" i="13" s="1"/>
  <c r="A14" i="13" s="1"/>
  <c r="A15" i="13" s="1"/>
  <c r="A16" i="13" s="1"/>
  <c r="A17" i="13" s="1"/>
  <c r="A18" i="13" s="1"/>
  <c r="A19" i="13" s="1"/>
  <c r="A20" i="13" s="1"/>
  <c r="A21" i="13" s="1"/>
  <c r="A22" i="13" s="1"/>
  <c r="A23" i="13" s="1"/>
  <c r="A24" i="13" s="1"/>
  <c r="A25" i="13" s="1"/>
  <c r="A26" i="13" s="1"/>
  <c r="A27" i="13" s="1"/>
  <c r="A28" i="13" s="1"/>
  <c r="A29" i="13" s="1"/>
  <c r="A30" i="13" s="1"/>
  <c r="A31" i="13" s="1"/>
  <c r="A9" i="12"/>
  <c r="A10" i="12"/>
  <c r="A11" i="12"/>
  <c r="A12" i="12"/>
  <c r="A13" i="12"/>
  <c r="A14" i="12"/>
  <c r="A15" i="12"/>
  <c r="A16" i="12"/>
  <c r="A17" i="12"/>
  <c r="A18" i="12"/>
  <c r="A19" i="12"/>
  <c r="A20" i="12"/>
  <c r="A21" i="12"/>
  <c r="A22" i="12"/>
  <c r="A23" i="12"/>
  <c r="A24" i="12"/>
  <c r="A25" i="12"/>
  <c r="A26" i="12"/>
  <c r="A27" i="12"/>
  <c r="R25" i="1"/>
  <c r="S25" i="1" s="1"/>
  <c r="R24" i="1"/>
  <c r="S24" i="1" s="1"/>
  <c r="R23" i="1"/>
  <c r="S23" i="1" s="1"/>
  <c r="R22" i="1"/>
  <c r="S22" i="1" s="1"/>
  <c r="R21" i="1"/>
  <c r="S21" i="1" s="1"/>
  <c r="R20" i="1"/>
  <c r="S20" i="1" s="1"/>
  <c r="A9" i="11"/>
  <c r="A10" i="11"/>
  <c r="A11" i="11"/>
  <c r="A12" i="11" s="1"/>
  <c r="A13" i="11" s="1"/>
  <c r="A14" i="11" s="1"/>
  <c r="A15" i="11" s="1"/>
  <c r="A16" i="11" s="1"/>
  <c r="A17" i="11" s="1"/>
  <c r="A18" i="11" s="1"/>
  <c r="A19" i="11" s="1"/>
  <c r="A20" i="11" s="1"/>
  <c r="A21" i="11" s="1"/>
  <c r="A22" i="11" s="1"/>
  <c r="A23" i="11" s="1"/>
  <c r="A24" i="11" s="1"/>
  <c r="A25" i="11" s="1"/>
  <c r="A26" i="11" s="1"/>
  <c r="A27" i="11" s="1"/>
  <c r="A28" i="11" s="1"/>
  <c r="A29" i="11" s="1"/>
  <c r="A30" i="11" s="1"/>
  <c r="R19" i="1"/>
  <c r="S19" i="1" s="1"/>
  <c r="A9" i="10"/>
  <c r="A10" i="10"/>
  <c r="A11" i="10"/>
  <c r="A12" i="10"/>
  <c r="A13" i="10"/>
  <c r="A14" i="10"/>
  <c r="A15" i="10"/>
  <c r="A16" i="10"/>
  <c r="A17" i="10"/>
  <c r="A18" i="10"/>
  <c r="A19" i="10"/>
  <c r="A20" i="10"/>
  <c r="A21" i="10"/>
  <c r="A22" i="10"/>
  <c r="A23" i="10"/>
  <c r="A24" i="10"/>
  <c r="A25" i="10"/>
  <c r="A26" i="10"/>
  <c r="A27" i="10"/>
  <c r="A9" i="9"/>
  <c r="A10" i="9"/>
  <c r="A11" i="9"/>
  <c r="A12" i="9"/>
  <c r="A13" i="9"/>
  <c r="A14" i="9"/>
  <c r="A15" i="9"/>
  <c r="A16" i="9"/>
  <c r="A17" i="9"/>
  <c r="A18" i="9"/>
  <c r="A19" i="9"/>
  <c r="A20" i="9"/>
  <c r="A21" i="9"/>
  <c r="A22" i="9"/>
  <c r="A23" i="9"/>
  <c r="A24" i="9"/>
  <c r="A25" i="9"/>
  <c r="A26" i="9"/>
  <c r="A27" i="9"/>
  <c r="R16" i="1"/>
  <c r="S16" i="1" s="1"/>
  <c r="I8" i="8"/>
  <c r="I9" i="8"/>
  <c r="I10" i="8"/>
  <c r="I11" i="8"/>
  <c r="I12" i="8"/>
  <c r="I15" i="8"/>
  <c r="I16" i="8"/>
  <c r="I17" i="8"/>
  <c r="I18" i="8"/>
  <c r="A9" i="1"/>
  <c r="A10" i="1" s="1"/>
  <c r="A11" i="1" s="1"/>
  <c r="A12" i="1" s="1"/>
  <c r="A13" i="1" s="1"/>
  <c r="A14" i="1" s="1"/>
  <c r="A15" i="1" s="1"/>
  <c r="A16" i="1" s="1"/>
  <c r="A17" i="1" s="1"/>
  <c r="A18" i="1" s="1"/>
  <c r="A19" i="1" s="1"/>
  <c r="A20" i="1" s="1"/>
  <c r="A21" i="1" s="1"/>
  <c r="A22" i="1" s="1"/>
  <c r="A23" i="1" s="1"/>
  <c r="A24" i="1" s="1"/>
  <c r="A25" i="1" s="1"/>
  <c r="A26" i="1" s="1"/>
  <c r="A27" i="1" s="1"/>
  <c r="A28" i="1" s="1"/>
  <c r="A29" i="1" s="1"/>
  <c r="A9" i="8"/>
  <c r="A10" i="8"/>
  <c r="A11" i="8"/>
  <c r="A12" i="8"/>
  <c r="A13" i="8"/>
  <c r="A14" i="8"/>
  <c r="A15" i="8"/>
  <c r="A16" i="8"/>
  <c r="A17" i="8"/>
  <c r="A18" i="8"/>
  <c r="A19" i="8"/>
  <c r="A20" i="8"/>
  <c r="A21" i="8"/>
  <c r="A22" i="8"/>
  <c r="A23" i="8"/>
  <c r="A24" i="8"/>
  <c r="A25" i="8"/>
  <c r="A26" i="8"/>
  <c r="A27" i="8"/>
  <c r="A28" i="8"/>
  <c r="A29" i="8"/>
  <c r="A30" i="8"/>
  <c r="R29" i="1"/>
  <c r="S29" i="1" s="1"/>
  <c r="R17" i="1"/>
  <c r="S17" i="1" s="1"/>
  <c r="R18" i="1"/>
  <c r="S18" i="1" s="1"/>
  <c r="R12" i="1"/>
  <c r="S12" i="1" s="1"/>
  <c r="R8" i="1"/>
  <c r="S8" i="1" s="1"/>
  <c r="R10" i="1"/>
  <c r="S10" i="1" s="1"/>
  <c r="R14" i="1"/>
  <c r="S14" i="1" s="1"/>
  <c r="R11" i="1"/>
  <c r="S11" i="1" s="1"/>
  <c r="R15" i="1"/>
  <c r="S15" i="1" s="1"/>
  <c r="R9" i="1"/>
  <c r="S9" i="1" s="1"/>
  <c r="R13" i="1"/>
  <c r="S13" i="1" s="1"/>
  <c r="P45" i="1" l="1"/>
  <c r="G45" i="1"/>
  <c r="R44" i="1"/>
  <c r="N45" i="1"/>
  <c r="H45" i="1"/>
  <c r="L45" i="1"/>
  <c r="Q45" i="1"/>
  <c r="R41" i="1"/>
  <c r="F45" i="1"/>
  <c r="O45" i="1"/>
  <c r="R39" i="1"/>
  <c r="R40" i="1"/>
  <c r="R38" i="1"/>
  <c r="I45" i="1"/>
  <c r="J45" i="1"/>
  <c r="M45" i="1"/>
  <c r="K45" i="1"/>
</calcChain>
</file>

<file path=xl/comments1.xml><?xml version="1.0" encoding="utf-8"?>
<comments xmlns="http://schemas.openxmlformats.org/spreadsheetml/2006/main">
  <authors>
    <author>Rodríguez Castro, José Luis</author>
  </authors>
  <commentList>
    <comment ref="T4" authorId="0" shapeId="0">
      <text>
        <r>
          <rPr>
            <sz val="12"/>
            <color indexed="81"/>
            <rFont val="Arial"/>
            <family val="2"/>
          </rPr>
          <t>Clasificación Total de la liga. AJUSTAR LA FORMULA SEGÚN EL Nº DE PRUEBAS</t>
        </r>
      </text>
    </comment>
  </commentList>
</comments>
</file>

<file path=xl/sharedStrings.xml><?xml version="1.0" encoding="utf-8"?>
<sst xmlns="http://schemas.openxmlformats.org/spreadsheetml/2006/main" count="562" uniqueCount="120">
  <si>
    <t>Francisco Sánchez</t>
  </si>
  <si>
    <t>BOADILLA</t>
  </si>
  <si>
    <t>Alfonso Triano</t>
  </si>
  <si>
    <t>Ciriaco de la Horra</t>
  </si>
  <si>
    <t>Liga</t>
  </si>
  <si>
    <t>Prueba</t>
  </si>
  <si>
    <t>Puntuación Prueba</t>
  </si>
  <si>
    <t xml:space="preserve">TOTAL </t>
  </si>
  <si>
    <t>CLUB</t>
  </si>
  <si>
    <t>Nº LICENCIA</t>
  </si>
  <si>
    <t>NOMBRE PILOTO</t>
  </si>
  <si>
    <t>DORSAL LIGA</t>
  </si>
  <si>
    <t>Luis Mateos</t>
  </si>
  <si>
    <t>Joaquin Huesca</t>
  </si>
  <si>
    <t>Jose Manuel Caro</t>
  </si>
  <si>
    <t>CATEORIA INICIACIÓN</t>
  </si>
  <si>
    <t>JUECES</t>
  </si>
  <si>
    <t>ABSOLUTA</t>
  </si>
  <si>
    <t>JUAN DE LA CIERVA</t>
  </si>
  <si>
    <t>Luis Velasco</t>
  </si>
  <si>
    <t>Juanjo Engo</t>
  </si>
  <si>
    <t>Daniel Gómez</t>
  </si>
  <si>
    <t>PUNTOS LIGA</t>
  </si>
  <si>
    <t>CLASIFICACIÓN</t>
  </si>
  <si>
    <t>PUNTUACIÓN 
FINAL</t>
  </si>
  <si>
    <t>VALE FAM</t>
  </si>
  <si>
    <t>Nº LICENCIA 
(DNI si esta en trámite)</t>
  </si>
  <si>
    <t>1ª MANGA</t>
  </si>
  <si>
    <t>2ª MANGA</t>
  </si>
  <si>
    <t>1ª PEOR PUNTUACION</t>
  </si>
  <si>
    <t>Jesus Martin</t>
  </si>
  <si>
    <t>Juanjo Sainz</t>
  </si>
  <si>
    <t>Angel Gómez</t>
  </si>
  <si>
    <t>Boadilla</t>
  </si>
  <si>
    <t>Libélula</t>
  </si>
  <si>
    <t>Benjamín Moreno</t>
  </si>
  <si>
    <t>Miguel Rodríguez</t>
  </si>
  <si>
    <t>José López</t>
  </si>
  <si>
    <t>Icaro</t>
  </si>
  <si>
    <t>Javier Alvarez</t>
  </si>
  <si>
    <t>Juan Luis Fernández</t>
  </si>
  <si>
    <t>Arroyomolinos</t>
  </si>
  <si>
    <t>Sergio Acón</t>
  </si>
  <si>
    <t>Francisco García Palmero</t>
  </si>
  <si>
    <t>Rubén Ungría</t>
  </si>
  <si>
    <t>Juan de la Cierva</t>
  </si>
  <si>
    <t>ARROYOMOLINOS</t>
  </si>
  <si>
    <t>ICARO</t>
  </si>
  <si>
    <t>Clasificación
final</t>
  </si>
  <si>
    <t>Nº participantes</t>
  </si>
  <si>
    <t>TOTAL</t>
  </si>
  <si>
    <t>LIGA</t>
  </si>
  <si>
    <t>LIBÉLULA</t>
  </si>
  <si>
    <t>Criterios de puntuación</t>
  </si>
  <si>
    <t>Si varios pilotos obtienen la misma puntuación la nota se repite por igual para los dos pero no se adjudica la siguiente nota, se saltan tantas como se hayan repetido hasta continuar con el orden</t>
  </si>
  <si>
    <t>La no participación en la prueba proporciona un cero</t>
  </si>
  <si>
    <t>En caso de empate en las puntuaciones finales se anticipa al que más puntos haya conseguido en la suma de las puntuaciones de todas las pruebas</t>
  </si>
  <si>
    <t>Participación media
por prueba</t>
  </si>
  <si>
    <t>Sólo se quita una prueba por celebrarse 6</t>
  </si>
  <si>
    <t xml:space="preserve">LIGA FAM FF 2017 - CLASIFICACIÓN POR CLUBES </t>
  </si>
  <si>
    <t>Se adjudican por orden las siguientes puntuaciones: 25, 23, 20, 19, 18, 17, 16, 15, 14, 13, 12, 11, 10 hasta 1 punto</t>
  </si>
  <si>
    <t>Javier Beraza</t>
  </si>
  <si>
    <t>Manuel Diaz</t>
  </si>
  <si>
    <t>Rodrigo Aguilar</t>
  </si>
  <si>
    <t>Pica y Zumba</t>
  </si>
  <si>
    <t>PICA Y ZUMBA</t>
  </si>
  <si>
    <t>3ª MANGA</t>
  </si>
  <si>
    <t>1ª Prueba Arroyomolinos
24 Febrero</t>
  </si>
  <si>
    <t xml:space="preserve">3ª Prueba   
RC Madrid
24 Marzo </t>
  </si>
  <si>
    <t>6ª Prueba
Libélula
3 Novimebre</t>
  </si>
  <si>
    <t>LIGA FAM FF 2019</t>
  </si>
  <si>
    <t>José Miguel Guillot Martínez</t>
  </si>
  <si>
    <t>Alas Indoor de Leganés</t>
  </si>
  <si>
    <t>Puntos Liga</t>
  </si>
  <si>
    <t>2ª Prueba
ICARO
9 Marzo</t>
  </si>
  <si>
    <t>E_1077</t>
  </si>
  <si>
    <t>E-1078</t>
  </si>
  <si>
    <t>E_1079</t>
  </si>
  <si>
    <t>E-1080</t>
  </si>
  <si>
    <t>E_1081</t>
  </si>
  <si>
    <t>E_1082</t>
  </si>
  <si>
    <t>E_1083</t>
  </si>
  <si>
    <t>E_1084</t>
  </si>
  <si>
    <t>E_1085</t>
  </si>
  <si>
    <t>E_1086</t>
  </si>
  <si>
    <t>E_1087</t>
  </si>
  <si>
    <t>ALAS INDOOR DE LEGANÉS</t>
  </si>
  <si>
    <t>Cristian Dominguez</t>
  </si>
  <si>
    <t>TH2019.0965</t>
  </si>
  <si>
    <t>E_1104</t>
  </si>
  <si>
    <t>E_1105</t>
  </si>
  <si>
    <t>E_1106</t>
  </si>
  <si>
    <t>E_1107</t>
  </si>
  <si>
    <t>E_1108</t>
  </si>
  <si>
    <t>E_1109</t>
  </si>
  <si>
    <t>E_1110</t>
  </si>
  <si>
    <t>E_1111</t>
  </si>
  <si>
    <t>E_1112</t>
  </si>
  <si>
    <t>E_1113</t>
  </si>
  <si>
    <t>E_1114</t>
  </si>
  <si>
    <t>E_1136</t>
  </si>
  <si>
    <t>E_1137</t>
  </si>
  <si>
    <t>E_1138</t>
  </si>
  <si>
    <t>E-1139</t>
  </si>
  <si>
    <t>E-1140</t>
  </si>
  <si>
    <t>E-1141</t>
  </si>
  <si>
    <t>E-1142</t>
  </si>
  <si>
    <t>E-1143</t>
  </si>
  <si>
    <t>E_1144</t>
  </si>
  <si>
    <t>4ª Prueba
Juan de la Cierva
29 Septiembre</t>
  </si>
  <si>
    <t>5ª Prueba
Boadilla
10 Noviembre</t>
  </si>
  <si>
    <t>E-1301</t>
  </si>
  <si>
    <t>E-1302</t>
  </si>
  <si>
    <t>E-1303</t>
  </si>
  <si>
    <t>E-1304</t>
  </si>
  <si>
    <t>E-1305</t>
  </si>
  <si>
    <t>E-1306</t>
  </si>
  <si>
    <t>E-1307</t>
  </si>
  <si>
    <t>E-1308</t>
  </si>
  <si>
    <t>E-1309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</si>
</sst>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amily val="2"/>
    </font>
    <font>
      <sz val="10"/>
      <name val="Arial"/>
      <family val="2"/>
    </font>
    <font>
      <sz val="12"/>
      <name val="Arial"/>
      <family val="2"/>
    </font>
    <font>
      <b/>
      <sz val="12"/>
      <name val="Arial"/>
      <family val="2"/>
    </font>
    <font>
      <sz val="12"/>
      <color indexed="9"/>
      <name val="Arial"/>
      <family val="2"/>
    </font>
    <font>
      <sz val="16"/>
      <name val="Arial"/>
      <family val="2"/>
    </font>
    <font>
      <sz val="10"/>
      <name val="Arial"/>
      <family val="2"/>
    </font>
    <font>
      <sz val="12"/>
      <color rgb="FFFF0000"/>
      <name val="Arial"/>
      <family val="2"/>
    </font>
    <font>
      <sz val="12"/>
      <color indexed="81"/>
      <name val="Arial"/>
      <family val="2"/>
    </font>
    <font>
      <b/>
      <sz val="16"/>
      <name val="Arial"/>
      <family val="2"/>
    </font>
    <font>
      <sz val="12"/>
      <color indexed="10"/>
      <name val="Arial"/>
      <family val="2"/>
    </font>
  </fonts>
  <fills count="14">
    <fill>
      <patternFill patternType="none"/>
    </fill>
    <fill>
      <patternFill patternType="gray125"/>
    </fill>
    <fill>
      <patternFill patternType="solid">
        <fgColor rgb="FF00B0F0"/>
        <bgColor indexed="64"/>
      </patternFill>
    </fill>
    <fill>
      <patternFill patternType="solid">
        <fgColor theme="5" tint="0.39997558519241921"/>
        <bgColor indexed="64"/>
      </patternFill>
    </fill>
    <fill>
      <patternFill patternType="solid">
        <fgColor theme="0"/>
        <bgColor indexed="64"/>
      </patternFill>
    </fill>
    <fill>
      <patternFill patternType="solid">
        <fgColor indexed="54"/>
        <bgColor indexed="64"/>
      </patternFill>
    </fill>
    <fill>
      <patternFill patternType="solid">
        <fgColor indexed="44"/>
        <bgColor indexed="64"/>
      </patternFill>
    </fill>
    <fill>
      <patternFill patternType="solid">
        <fgColor indexed="31"/>
        <bgColor indexed="64"/>
      </patternFill>
    </fill>
    <fill>
      <patternFill patternType="solid">
        <fgColor indexed="2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indexed="51"/>
        <bgColor indexed="64"/>
      </patternFill>
    </fill>
  </fills>
  <borders count="38">
    <border>
      <left/>
      <right/>
      <top/>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hair">
        <color indexed="64"/>
      </top>
      <bottom/>
      <diagonal/>
    </border>
    <border>
      <left style="double">
        <color indexed="64"/>
      </left>
      <right style="double">
        <color indexed="64"/>
      </right>
      <top style="hair">
        <color indexed="64"/>
      </top>
      <bottom/>
      <diagonal/>
    </border>
    <border>
      <left style="double">
        <color indexed="64"/>
      </left>
      <right style="double">
        <color indexed="64"/>
      </right>
      <top/>
      <bottom/>
      <diagonal/>
    </border>
    <border>
      <left style="double">
        <color indexed="64"/>
      </left>
      <right style="double">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double">
        <color indexed="64"/>
      </right>
      <top style="hair">
        <color indexed="64"/>
      </top>
      <bottom/>
      <diagonal/>
    </border>
    <border>
      <left style="hair">
        <color indexed="64"/>
      </left>
      <right style="double">
        <color indexed="64"/>
      </right>
      <top/>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s>
  <cellStyleXfs count="3">
    <xf numFmtId="0" fontId="0" fillId="0" borderId="0"/>
    <xf numFmtId="0" fontId="1" fillId="0" borderId="0"/>
    <xf numFmtId="0" fontId="6" fillId="0" borderId="0"/>
  </cellStyleXfs>
  <cellXfs count="117">
    <xf numFmtId="0" fontId="0" fillId="0" borderId="0" xfId="0"/>
    <xf numFmtId="0" fontId="2" fillId="0" borderId="0" xfId="0" applyFont="1"/>
    <xf numFmtId="1" fontId="3" fillId="2" borderId="1" xfId="0" applyNumberFormat="1" applyFont="1" applyFill="1" applyBorder="1"/>
    <xf numFmtId="0" fontId="2" fillId="0" borderId="3" xfId="0" applyFont="1" applyBorder="1"/>
    <xf numFmtId="0" fontId="2" fillId="0" borderId="4" xfId="0" applyFont="1" applyFill="1" applyBorder="1" applyAlignment="1">
      <alignment horizontal="center"/>
    </xf>
    <xf numFmtId="0" fontId="2" fillId="0" borderId="0" xfId="0" applyFont="1" applyBorder="1" applyAlignment="1"/>
    <xf numFmtId="0" fontId="2" fillId="0" borderId="0" xfId="0" applyFont="1" applyBorder="1" applyAlignment="1">
      <alignment horizontal="center"/>
    </xf>
    <xf numFmtId="0" fontId="6" fillId="0" borderId="0" xfId="2"/>
    <xf numFmtId="0" fontId="2" fillId="0" borderId="0" xfId="2" applyFont="1"/>
    <xf numFmtId="1" fontId="2" fillId="0" borderId="3" xfId="2" applyNumberFormat="1" applyFont="1" applyFill="1" applyBorder="1"/>
    <xf numFmtId="0" fontId="4" fillId="5" borderId="1" xfId="0" applyFont="1" applyFill="1" applyBorder="1" applyAlignment="1">
      <alignment horizontal="center" vertical="center"/>
    </xf>
    <xf numFmtId="0" fontId="2" fillId="6" borderId="3" xfId="2" applyFont="1" applyFill="1" applyBorder="1" applyAlignment="1">
      <alignment horizontal="center" vertical="center" wrapText="1"/>
    </xf>
    <xf numFmtId="1" fontId="2" fillId="2" borderId="1" xfId="0" applyNumberFormat="1" applyFont="1" applyFill="1" applyBorder="1"/>
    <xf numFmtId="1" fontId="2" fillId="11" borderId="3" xfId="0" applyNumberFormat="1" applyFont="1" applyFill="1" applyBorder="1"/>
    <xf numFmtId="1" fontId="2" fillId="11" borderId="3" xfId="0" applyNumberFormat="1" applyFont="1" applyFill="1" applyBorder="1" applyAlignment="1">
      <alignment horizontal="center"/>
    </xf>
    <xf numFmtId="0" fontId="7" fillId="10" borderId="3" xfId="0" applyFont="1" applyFill="1" applyBorder="1" applyAlignment="1">
      <alignment horizontal="center"/>
    </xf>
    <xf numFmtId="0" fontId="7" fillId="0" borderId="3" xfId="0" applyFont="1" applyBorder="1" applyAlignment="1">
      <alignment horizontal="center"/>
    </xf>
    <xf numFmtId="0" fontId="7" fillId="4" borderId="3" xfId="0" applyFont="1" applyFill="1" applyBorder="1"/>
    <xf numFmtId="0" fontId="0" fillId="9" borderId="1" xfId="0" applyFill="1" applyBorder="1" applyAlignment="1"/>
    <xf numFmtId="0" fontId="0" fillId="9" borderId="3" xfId="0" applyFill="1" applyBorder="1" applyAlignment="1"/>
    <xf numFmtId="0" fontId="7" fillId="0" borderId="3" xfId="0" applyFont="1" applyFill="1" applyBorder="1"/>
    <xf numFmtId="1" fontId="2" fillId="9" borderId="3" xfId="2" applyNumberFormat="1" applyFont="1" applyFill="1" applyBorder="1"/>
    <xf numFmtId="0" fontId="2" fillId="10" borderId="3" xfId="0" applyFont="1" applyFill="1" applyBorder="1" applyAlignment="1">
      <alignment horizontal="center"/>
    </xf>
    <xf numFmtId="1" fontId="9" fillId="2" borderId="1" xfId="0" applyNumberFormat="1" applyFont="1" applyFill="1" applyBorder="1" applyAlignment="1">
      <alignment horizontal="center" vertical="center"/>
    </xf>
    <xf numFmtId="0" fontId="2" fillId="0" borderId="0" xfId="0" applyFont="1" applyBorder="1" applyAlignment="1">
      <alignment vertical="center"/>
    </xf>
    <xf numFmtId="0" fontId="2" fillId="0" borderId="0" xfId="0" applyNumberFormat="1" applyFont="1" applyFill="1" applyBorder="1" applyAlignment="1">
      <alignment horizontal="left" vertical="center"/>
    </xf>
    <xf numFmtId="3" fontId="2" fillId="0" borderId="0"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1" fontId="2" fillId="0" borderId="0" xfId="0" applyNumberFormat="1" applyFont="1" applyAlignment="1">
      <alignment vertical="center"/>
    </xf>
    <xf numFmtId="0" fontId="2" fillId="0" borderId="15" xfId="0" applyFont="1" applyFill="1" applyBorder="1" applyAlignment="1">
      <alignment vertical="center"/>
    </xf>
    <xf numFmtId="1" fontId="3" fillId="2" borderId="15"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NumberFormat="1" applyFont="1" applyFill="1" applyBorder="1" applyAlignment="1">
      <alignment horizontal="left" vertical="center"/>
    </xf>
    <xf numFmtId="3" fontId="0" fillId="0" borderId="0" xfId="0" applyNumberFormat="1" applyFont="1" applyBorder="1" applyAlignment="1">
      <alignment horizontal="center" vertical="center"/>
    </xf>
    <xf numFmtId="0" fontId="0" fillId="0" borderId="0" xfId="0" applyFont="1" applyAlignment="1">
      <alignment vertical="center"/>
    </xf>
    <xf numFmtId="2" fontId="0" fillId="12" borderId="0" xfId="0" applyNumberFormat="1" applyFont="1" applyFill="1" applyAlignment="1">
      <alignment horizontal="center" vertical="center"/>
    </xf>
    <xf numFmtId="0" fontId="0" fillId="0" borderId="0" xfId="0" applyFont="1"/>
    <xf numFmtId="0" fontId="4" fillId="5" borderId="1" xfId="0" applyFont="1" applyFill="1" applyBorder="1" applyAlignment="1">
      <alignment horizontal="center" vertical="center"/>
    </xf>
    <xf numFmtId="0" fontId="2" fillId="0" borderId="2" xfId="2" applyFont="1" applyBorder="1" applyAlignment="1">
      <alignment horizontal="center" vertical="center"/>
    </xf>
    <xf numFmtId="1" fontId="2" fillId="0" borderId="3" xfId="0" applyNumberFormat="1" applyFont="1" applyBorder="1"/>
    <xf numFmtId="0" fontId="4" fillId="5" borderId="1" xfId="0" applyFont="1" applyFill="1" applyBorder="1" applyAlignment="1">
      <alignment horizontal="center" vertical="center"/>
    </xf>
    <xf numFmtId="1" fontId="0" fillId="0" borderId="0" xfId="0" applyNumberFormat="1" applyFont="1" applyAlignment="1">
      <alignment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xf>
    <xf numFmtId="1" fontId="2" fillId="0" borderId="0" xfId="2" applyNumberFormat="1" applyFont="1" applyFill="1" applyBorder="1"/>
    <xf numFmtId="1" fontId="2" fillId="2" borderId="1" xfId="0" applyNumberFormat="1" applyFont="1" applyFill="1" applyBorder="1" applyAlignment="1">
      <alignment horizontal="center"/>
    </xf>
    <xf numFmtId="0" fontId="10" fillId="13" borderId="3" xfId="0" applyFont="1" applyFill="1" applyBorder="1" applyAlignment="1">
      <alignment horizontal="center"/>
    </xf>
    <xf numFmtId="0" fontId="2" fillId="6" borderId="3" xfId="0" applyFont="1" applyFill="1" applyBorder="1" applyAlignment="1">
      <alignment horizontal="center" vertical="center" wrapText="1"/>
    </xf>
    <xf numFmtId="1" fontId="2" fillId="11" borderId="3" xfId="0" applyNumberFormat="1" applyFont="1" applyFill="1" applyBorder="1" applyAlignment="1">
      <alignment horizontal="center" vertical="center"/>
    </xf>
    <xf numFmtId="1" fontId="2" fillId="0" borderId="3" xfId="2" applyNumberFormat="1" applyFont="1" applyFill="1" applyBorder="1" applyAlignment="1">
      <alignment horizontal="center" vertical="center"/>
    </xf>
    <xf numFmtId="1" fontId="2" fillId="2" borderId="1" xfId="0" applyNumberFormat="1" applyFont="1" applyFill="1" applyBorder="1" applyAlignment="1">
      <alignment horizontal="center" vertical="center"/>
    </xf>
    <xf numFmtId="1" fontId="2" fillId="0" borderId="0" xfId="2" applyNumberFormat="1" applyFont="1" applyFill="1" applyBorder="1" applyAlignment="1">
      <alignment horizontal="center" vertical="center"/>
    </xf>
    <xf numFmtId="0" fontId="2" fillId="0" borderId="0" xfId="2" applyFont="1" applyAlignment="1">
      <alignment horizontal="center" vertical="center"/>
    </xf>
    <xf numFmtId="0" fontId="6" fillId="0" borderId="0" xfId="2" applyAlignment="1">
      <alignment horizontal="center"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1" fontId="2" fillId="0" borderId="3" xfId="2" applyNumberFormat="1" applyFont="1" applyFill="1" applyBorder="1" applyAlignment="1">
      <alignment horizontal="center"/>
    </xf>
    <xf numFmtId="1" fontId="0" fillId="0" borderId="0" xfId="0" applyNumberFormat="1" applyAlignment="1">
      <alignment horizontal="center"/>
    </xf>
    <xf numFmtId="1" fontId="2" fillId="0" borderId="0" xfId="2" applyNumberFormat="1" applyFont="1" applyFill="1" applyBorder="1" applyAlignment="1">
      <alignment horizontal="center"/>
    </xf>
    <xf numFmtId="0" fontId="2" fillId="0" borderId="0" xfId="2" applyFont="1" applyAlignment="1">
      <alignment horizontal="center"/>
    </xf>
    <xf numFmtId="0" fontId="6" fillId="0" borderId="0" xfId="2" applyAlignment="1">
      <alignment horizontal="center"/>
    </xf>
    <xf numFmtId="0" fontId="4" fillId="5" borderId="35"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37"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5" fillId="8" borderId="34"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2" fillId="7" borderId="28"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2" borderId="25" xfId="0" applyFont="1" applyFill="1" applyBorder="1" applyAlignment="1">
      <alignment horizontal="center" vertical="center" textRotation="90" wrapText="1"/>
    </xf>
    <xf numFmtId="0" fontId="2" fillId="2" borderId="26" xfId="0" applyFont="1" applyFill="1" applyBorder="1" applyAlignment="1">
      <alignment horizontal="center" vertical="center" textRotation="90" wrapText="1"/>
    </xf>
    <xf numFmtId="0" fontId="0" fillId="3" borderId="9"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12" borderId="0" xfId="0" applyFont="1" applyFill="1" applyAlignment="1">
      <alignment horizontal="center"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6" borderId="22"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5" borderId="3" xfId="0" applyFont="1" applyFill="1" applyBorder="1" applyAlignment="1">
      <alignment horizontal="center" vertical="center"/>
    </xf>
    <xf numFmtId="0" fontId="5" fillId="8" borderId="8"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0" fillId="8" borderId="7" xfId="0" applyFill="1" applyBorder="1" applyAlignment="1">
      <alignment horizontal="center" vertical="center"/>
    </xf>
    <xf numFmtId="0" fontId="0" fillId="0" borderId="6" xfId="0" applyBorder="1" applyAlignment="1">
      <alignment horizontal="center" vertical="center"/>
    </xf>
    <xf numFmtId="0" fontId="0" fillId="8" borderId="4" xfId="0" applyFill="1" applyBorder="1" applyAlignment="1">
      <alignment horizontal="center" vertical="center"/>
    </xf>
    <xf numFmtId="0" fontId="0" fillId="8" borderId="3" xfId="0" applyFill="1" applyBorder="1" applyAlignment="1">
      <alignment horizontal="center" vertical="center"/>
    </xf>
    <xf numFmtId="0" fontId="0" fillId="0" borderId="1" xfId="0" applyBorder="1" applyAlignment="1">
      <alignment horizontal="center" vertical="center"/>
    </xf>
    <xf numFmtId="0" fontId="2" fillId="7" borderId="4" xfId="0" applyFont="1" applyFill="1" applyBorder="1" applyAlignment="1">
      <alignment horizontal="center" vertical="center" wrapText="1"/>
    </xf>
    <xf numFmtId="0" fontId="0" fillId="0" borderId="4" xfId="0" applyBorder="1" applyAlignment="1">
      <alignment horizontal="center" vertical="center" wrapText="1"/>
    </xf>
    <xf numFmtId="0" fontId="2" fillId="7" borderId="3" xfId="0" applyFont="1" applyFill="1" applyBorder="1" applyAlignment="1">
      <alignment horizontal="center" vertical="center"/>
    </xf>
    <xf numFmtId="0" fontId="0" fillId="0" borderId="3" xfId="0" applyBorder="1" applyAlignment="1">
      <alignment horizontal="center" vertical="center"/>
    </xf>
    <xf numFmtId="0" fontId="2" fillId="7" borderId="5"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0" fillId="10" borderId="3" xfId="0" applyFill="1" applyBorder="1" applyAlignment="1">
      <alignment horizontal="center" vertical="center" wrapText="1"/>
    </xf>
    <xf numFmtId="0" fontId="2" fillId="11" borderId="3" xfId="0" applyFont="1" applyFill="1" applyBorder="1" applyAlignment="1">
      <alignment horizontal="center" vertical="center" wrapText="1"/>
    </xf>
    <xf numFmtId="0" fontId="0" fillId="11" borderId="3" xfId="0" applyFill="1" applyBorder="1" applyAlignment="1">
      <alignment horizontal="center" vertical="center" wrapText="1"/>
    </xf>
    <xf numFmtId="0" fontId="0" fillId="11" borderId="3" xfId="0" applyFill="1" applyBorder="1" applyAlignment="1">
      <alignment horizontal="center" vertical="center" textRotation="90" wrapText="1"/>
    </xf>
    <xf numFmtId="0" fontId="0" fillId="2" borderId="1" xfId="0" applyFill="1" applyBorder="1" applyAlignment="1">
      <alignment horizontal="center" vertical="center" textRotation="90"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1"/>
  <sheetViews>
    <sheetView topLeftCell="A15" zoomScale="80" zoomScaleNormal="80" workbookViewId="0">
      <selection activeCell="S10" sqref="S10"/>
    </sheetView>
  </sheetViews>
  <sheetFormatPr baseColWidth="10" defaultRowHeight="15.5" x14ac:dyDescent="0.35"/>
  <cols>
    <col min="1" max="1" width="10.7265625" style="1" customWidth="1"/>
    <col min="2" max="2" width="28.81640625" style="1" customWidth="1"/>
    <col min="3" max="3" width="11.54296875" style="1" customWidth="1"/>
    <col min="4" max="4" width="24.26953125" style="1" bestFit="1" customWidth="1"/>
    <col min="5" max="5" width="15.26953125" style="1" customWidth="1"/>
    <col min="6" max="6" width="12.453125" style="1" customWidth="1"/>
    <col min="7" max="7" width="10.7265625" style="1" customWidth="1"/>
    <col min="8" max="8" width="12.54296875" customWidth="1"/>
    <col min="9" max="9" width="10.7265625" customWidth="1"/>
    <col min="10" max="10" width="12.453125" customWidth="1"/>
    <col min="11" max="11" width="10.7265625" customWidth="1"/>
    <col min="12" max="12" width="12.81640625" customWidth="1"/>
    <col min="13" max="13" width="10.7265625" customWidth="1"/>
    <col min="14" max="14" width="12" customWidth="1"/>
    <col min="15" max="15" width="10.7265625" customWidth="1"/>
    <col min="16" max="16" width="12.453125" customWidth="1"/>
    <col min="17" max="17" width="10.7265625" customWidth="1"/>
    <col min="18" max="18" width="13.1796875" bestFit="1" customWidth="1"/>
    <col min="20" max="20" width="14.453125" bestFit="1" customWidth="1"/>
  </cols>
  <sheetData>
    <row r="1" spans="1:20" ht="16" thickBot="1" x14ac:dyDescent="0.4">
      <c r="B1" s="5"/>
      <c r="C1" s="5"/>
      <c r="D1" s="6"/>
      <c r="E1" s="6"/>
      <c r="F1" s="5"/>
    </row>
    <row r="2" spans="1:20" ht="13" customHeight="1" thickTop="1" x14ac:dyDescent="0.25">
      <c r="A2" s="73" t="s">
        <v>70</v>
      </c>
      <c r="B2" s="74"/>
      <c r="C2" s="74"/>
      <c r="D2" s="74"/>
      <c r="E2" s="74"/>
      <c r="F2" s="74"/>
      <c r="G2" s="74"/>
      <c r="H2" s="74"/>
      <c r="I2" s="74"/>
      <c r="J2" s="74"/>
      <c r="K2" s="74"/>
      <c r="L2" s="74"/>
      <c r="M2" s="74"/>
      <c r="N2" s="74"/>
      <c r="O2" s="74"/>
      <c r="P2" s="74"/>
      <c r="Q2" s="74"/>
      <c r="R2" s="74"/>
      <c r="S2" s="75"/>
    </row>
    <row r="3" spans="1:20" ht="15.75" customHeight="1" x14ac:dyDescent="0.25">
      <c r="A3" s="76"/>
      <c r="B3" s="77"/>
      <c r="C3" s="77"/>
      <c r="D3" s="77"/>
      <c r="E3" s="77"/>
      <c r="F3" s="77"/>
      <c r="G3" s="77"/>
      <c r="H3" s="77"/>
      <c r="I3" s="77"/>
      <c r="J3" s="77"/>
      <c r="K3" s="77"/>
      <c r="L3" s="77"/>
      <c r="M3" s="77"/>
      <c r="N3" s="77"/>
      <c r="O3" s="77"/>
      <c r="P3" s="77"/>
      <c r="Q3" s="77"/>
      <c r="R3" s="77"/>
      <c r="S3" s="78"/>
    </row>
    <row r="4" spans="1:20" ht="55.5" customHeight="1" x14ac:dyDescent="0.25">
      <c r="A4" s="79" t="s">
        <v>11</v>
      </c>
      <c r="B4" s="71" t="s">
        <v>10</v>
      </c>
      <c r="C4" s="71" t="s">
        <v>9</v>
      </c>
      <c r="D4" s="71" t="s">
        <v>8</v>
      </c>
      <c r="E4" s="66" t="s">
        <v>25</v>
      </c>
      <c r="F4" s="81" t="s">
        <v>67</v>
      </c>
      <c r="G4" s="82"/>
      <c r="H4" s="81" t="s">
        <v>74</v>
      </c>
      <c r="I4" s="82"/>
      <c r="J4" s="81" t="s">
        <v>68</v>
      </c>
      <c r="K4" s="82"/>
      <c r="L4" s="81" t="s">
        <v>109</v>
      </c>
      <c r="M4" s="82"/>
      <c r="N4" s="81" t="s">
        <v>110</v>
      </c>
      <c r="O4" s="82"/>
      <c r="P4" s="81" t="s">
        <v>69</v>
      </c>
      <c r="Q4" s="82"/>
      <c r="R4" s="85" t="s">
        <v>29</v>
      </c>
      <c r="S4" s="83" t="s">
        <v>7</v>
      </c>
      <c r="T4" s="68" t="s">
        <v>48</v>
      </c>
    </row>
    <row r="5" spans="1:20" ht="37.5" customHeight="1" x14ac:dyDescent="0.25">
      <c r="A5" s="80"/>
      <c r="B5" s="72"/>
      <c r="C5" s="72"/>
      <c r="D5" s="72"/>
      <c r="E5" s="67"/>
      <c r="F5" s="49" t="s">
        <v>6</v>
      </c>
      <c r="G5" s="49" t="s">
        <v>73</v>
      </c>
      <c r="H5" s="49" t="s">
        <v>6</v>
      </c>
      <c r="I5" s="49" t="str">
        <f>G5</f>
        <v>Puntos Liga</v>
      </c>
      <c r="J5" s="49" t="s">
        <v>6</v>
      </c>
      <c r="K5" s="49" t="str">
        <f>G5</f>
        <v>Puntos Liga</v>
      </c>
      <c r="L5" s="49" t="s">
        <v>6</v>
      </c>
      <c r="M5" s="49" t="str">
        <f>G5</f>
        <v>Puntos Liga</v>
      </c>
      <c r="N5" s="49" t="s">
        <v>6</v>
      </c>
      <c r="O5" s="49" t="str">
        <f>G5</f>
        <v>Puntos Liga</v>
      </c>
      <c r="P5" s="49" t="s">
        <v>6</v>
      </c>
      <c r="Q5" s="49" t="str">
        <f>G5</f>
        <v>Puntos Liga</v>
      </c>
      <c r="R5" s="86"/>
      <c r="S5" s="84"/>
      <c r="T5" s="69"/>
    </row>
    <row r="6" spans="1:20" x14ac:dyDescent="0.25">
      <c r="A6" s="63"/>
      <c r="B6" s="64"/>
      <c r="C6" s="64"/>
      <c r="D6" s="64"/>
      <c r="E6" s="64"/>
      <c r="F6" s="64"/>
      <c r="G6" s="64"/>
      <c r="H6" s="64"/>
      <c r="I6" s="64"/>
      <c r="J6" s="64"/>
      <c r="K6" s="64"/>
      <c r="L6" s="64"/>
      <c r="M6" s="64"/>
      <c r="N6" s="64"/>
      <c r="O6" s="64"/>
      <c r="P6" s="64"/>
      <c r="Q6" s="64"/>
      <c r="R6" s="64"/>
      <c r="S6" s="65"/>
      <c r="T6" s="70"/>
    </row>
    <row r="7" spans="1:20" ht="14.25" customHeight="1" x14ac:dyDescent="0.35">
      <c r="A7" s="3">
        <v>1</v>
      </c>
      <c r="B7" s="3" t="s">
        <v>32</v>
      </c>
      <c r="C7" s="3">
        <v>2222</v>
      </c>
      <c r="D7" s="3" t="s">
        <v>33</v>
      </c>
      <c r="E7" s="22"/>
      <c r="F7" s="40">
        <f>'1ª PRUEBA Arroyomolinos'!I8</f>
        <v>45</v>
      </c>
      <c r="G7" s="40">
        <f>'1ª PRUEBA Arroyomolinos'!K8</f>
        <v>13</v>
      </c>
      <c r="H7" s="40">
        <f>'2ª PRUEBA ICARO'!I8</f>
        <v>34</v>
      </c>
      <c r="I7" s="40">
        <f>'2ª PRUEBA ICARO'!K8</f>
        <v>12</v>
      </c>
      <c r="J7" s="40">
        <f>'3ª PRUEBA RC Madrid'!I8</f>
        <v>29</v>
      </c>
      <c r="K7" s="40">
        <f>'3ª PRUEBA RC Madrid'!K8</f>
        <v>14</v>
      </c>
      <c r="L7" s="40">
        <f>'4ª PRUEBA Juan de la Cierva'!I8</f>
        <v>20</v>
      </c>
      <c r="M7" s="40">
        <f>'4ª PRUEBA Juan de la Cierva'!K8</f>
        <v>14</v>
      </c>
      <c r="N7" s="40"/>
      <c r="O7" s="40"/>
      <c r="P7" s="40"/>
      <c r="Q7" s="40">
        <v>0</v>
      </c>
      <c r="R7" s="40">
        <f>MIN(G7,I7,K7,M7,O7,Q7)</f>
        <v>0</v>
      </c>
      <c r="S7" s="2">
        <f>G7+I7+K7+M7+O7+Q7-R7</f>
        <v>53</v>
      </c>
      <c r="T7" s="23"/>
    </row>
    <row r="8" spans="1:20" ht="14.25" customHeight="1" x14ac:dyDescent="0.35">
      <c r="A8" s="3">
        <f t="shared" ref="A8:A29" si="0">A7+1</f>
        <v>2</v>
      </c>
      <c r="B8" s="3" t="s">
        <v>0</v>
      </c>
      <c r="C8" s="3">
        <v>2453</v>
      </c>
      <c r="D8" s="3" t="s">
        <v>34</v>
      </c>
      <c r="E8" s="22"/>
      <c r="F8" s="40">
        <f>'1ª PRUEBA Arroyomolinos'!I9</f>
        <v>226</v>
      </c>
      <c r="G8" s="40">
        <f>'1ª PRUEBA Arroyomolinos'!K9</f>
        <v>23</v>
      </c>
      <c r="H8" s="40">
        <f>'2ª PRUEBA ICARO'!I9</f>
        <v>207</v>
      </c>
      <c r="I8" s="40">
        <f>'2ª PRUEBA ICARO'!K9</f>
        <v>23</v>
      </c>
      <c r="J8" s="40">
        <f>'3ª PRUEBA RC Madrid'!I9</f>
        <v>201</v>
      </c>
      <c r="K8" s="40">
        <f>'3ª PRUEBA RC Madrid'!K9</f>
        <v>23</v>
      </c>
      <c r="L8" s="40">
        <f>'4ª PRUEBA Juan de la Cierva'!I9</f>
        <v>201</v>
      </c>
      <c r="M8" s="40">
        <f>'4ª PRUEBA Juan de la Cierva'!K9</f>
        <v>25</v>
      </c>
      <c r="N8" s="40"/>
      <c r="O8" s="40"/>
      <c r="P8" s="40"/>
      <c r="Q8" s="40">
        <v>0</v>
      </c>
      <c r="R8" s="3">
        <f t="shared" ref="R8:R25" si="1">MIN(G8,I8,K8,M8,O8,Q8)</f>
        <v>0</v>
      </c>
      <c r="S8" s="2">
        <f t="shared" ref="S8:S25" si="2">G8+I8+K8+M8+O8+Q8-R8</f>
        <v>94</v>
      </c>
      <c r="T8" s="23"/>
    </row>
    <row r="9" spans="1:20" ht="14.25" customHeight="1" x14ac:dyDescent="0.35">
      <c r="A9" s="3">
        <f t="shared" si="0"/>
        <v>3</v>
      </c>
      <c r="B9" s="3" t="s">
        <v>21</v>
      </c>
      <c r="C9" s="3">
        <v>2223</v>
      </c>
      <c r="D9" s="3" t="s">
        <v>33</v>
      </c>
      <c r="E9" s="22"/>
      <c r="F9" s="40">
        <f>'1ª PRUEBA Arroyomolinos'!I10</f>
        <v>162</v>
      </c>
      <c r="G9" s="40">
        <f>'1ª PRUEBA Arroyomolinos'!K10</f>
        <v>19</v>
      </c>
      <c r="H9" s="40">
        <f>'2ª PRUEBA ICARO'!I10</f>
        <v>183</v>
      </c>
      <c r="I9" s="40">
        <f>'2ª PRUEBA ICARO'!K10</f>
        <v>19</v>
      </c>
      <c r="J9" s="40">
        <f>'3ª PRUEBA RC Madrid'!I10</f>
        <v>163</v>
      </c>
      <c r="K9" s="40">
        <f>'3ª PRUEBA RC Madrid'!K10</f>
        <v>20</v>
      </c>
      <c r="L9" s="40"/>
      <c r="M9" s="40"/>
      <c r="N9" s="40"/>
      <c r="O9" s="40"/>
      <c r="P9" s="3"/>
      <c r="Q9" s="3">
        <v>0</v>
      </c>
      <c r="R9" s="3">
        <f t="shared" si="1"/>
        <v>0</v>
      </c>
      <c r="S9" s="2">
        <f t="shared" si="2"/>
        <v>58</v>
      </c>
      <c r="T9" s="23"/>
    </row>
    <row r="10" spans="1:20" ht="14.25" customHeight="1" x14ac:dyDescent="0.35">
      <c r="A10" s="3">
        <f t="shared" si="0"/>
        <v>4</v>
      </c>
      <c r="B10" s="3" t="s">
        <v>36</v>
      </c>
      <c r="C10" s="3">
        <v>4040</v>
      </c>
      <c r="D10" s="3" t="s">
        <v>34</v>
      </c>
      <c r="E10" s="22"/>
      <c r="F10" s="40">
        <f>'1ª PRUEBA Arroyomolinos'!I11</f>
        <v>247</v>
      </c>
      <c r="G10" s="40">
        <f>'1ª PRUEBA Arroyomolinos'!K11</f>
        <v>25</v>
      </c>
      <c r="H10" s="40">
        <f>'2ª PRUEBA ICARO'!I11</f>
        <v>278</v>
      </c>
      <c r="I10" s="40">
        <f>'2ª PRUEBA ICARO'!K11</f>
        <v>25</v>
      </c>
      <c r="J10" s="40">
        <f>'3ª PRUEBA RC Madrid'!I11</f>
        <v>252</v>
      </c>
      <c r="K10" s="40">
        <f>'3ª PRUEBA RC Madrid'!K11</f>
        <v>25</v>
      </c>
      <c r="L10" s="40"/>
      <c r="M10" s="40"/>
      <c r="N10" s="40"/>
      <c r="O10" s="40"/>
      <c r="P10" s="40"/>
      <c r="Q10" s="40">
        <v>0</v>
      </c>
      <c r="R10" s="3">
        <f t="shared" si="1"/>
        <v>0</v>
      </c>
      <c r="S10" s="2">
        <f t="shared" si="2"/>
        <v>75</v>
      </c>
      <c r="T10" s="23"/>
    </row>
    <row r="11" spans="1:20" ht="14.25" customHeight="1" x14ac:dyDescent="0.35">
      <c r="A11" s="3">
        <f t="shared" si="0"/>
        <v>5</v>
      </c>
      <c r="B11" s="3" t="s">
        <v>37</v>
      </c>
      <c r="C11" s="3">
        <v>2292</v>
      </c>
      <c r="D11" s="3" t="s">
        <v>38</v>
      </c>
      <c r="E11" s="22"/>
      <c r="F11" s="40">
        <f>'1ª PRUEBA Arroyomolinos'!I12</f>
        <v>188</v>
      </c>
      <c r="G11" s="40">
        <f>'1ª PRUEBA Arroyomolinos'!K12</f>
        <v>20</v>
      </c>
      <c r="H11" s="40">
        <f>'2ª PRUEBA ICARO'!I12</f>
        <v>188</v>
      </c>
      <c r="I11" s="40">
        <f>'2ª PRUEBA ICARO'!K12</f>
        <v>20</v>
      </c>
      <c r="J11" s="40"/>
      <c r="K11" s="40"/>
      <c r="L11" s="40"/>
      <c r="M11" s="40"/>
      <c r="N11" s="40"/>
      <c r="O11" s="40"/>
      <c r="P11" s="40"/>
      <c r="Q11" s="40">
        <v>0</v>
      </c>
      <c r="R11" s="3">
        <f t="shared" si="1"/>
        <v>0</v>
      </c>
      <c r="S11" s="2">
        <f t="shared" si="2"/>
        <v>40</v>
      </c>
      <c r="T11" s="23"/>
    </row>
    <row r="12" spans="1:20" ht="14.25" customHeight="1" x14ac:dyDescent="0.35">
      <c r="A12" s="3">
        <f t="shared" si="0"/>
        <v>6</v>
      </c>
      <c r="B12" s="3" t="s">
        <v>3</v>
      </c>
      <c r="C12" s="3">
        <v>2451</v>
      </c>
      <c r="D12" s="3" t="s">
        <v>34</v>
      </c>
      <c r="E12" s="22"/>
      <c r="F12" s="40"/>
      <c r="G12" s="40"/>
      <c r="H12" s="40"/>
      <c r="I12" s="40"/>
      <c r="J12" s="40"/>
      <c r="K12" s="40"/>
      <c r="L12" s="40"/>
      <c r="M12" s="40"/>
      <c r="N12" s="40"/>
      <c r="O12" s="40"/>
      <c r="P12" s="40"/>
      <c r="Q12" s="40">
        <v>0</v>
      </c>
      <c r="R12" s="3">
        <f t="shared" si="1"/>
        <v>0</v>
      </c>
      <c r="S12" s="2">
        <f t="shared" si="2"/>
        <v>0</v>
      </c>
      <c r="T12" s="23"/>
    </row>
    <row r="13" spans="1:20" ht="14.25" customHeight="1" x14ac:dyDescent="0.35">
      <c r="A13" s="3">
        <f t="shared" si="0"/>
        <v>7</v>
      </c>
      <c r="B13" s="3" t="s">
        <v>20</v>
      </c>
      <c r="C13" s="3">
        <v>2443</v>
      </c>
      <c r="D13" s="3" t="s">
        <v>34</v>
      </c>
      <c r="E13" s="22"/>
      <c r="F13" s="40"/>
      <c r="G13" s="40"/>
      <c r="H13" s="40">
        <f>'2ª PRUEBA ICARO'!I14</f>
        <v>76</v>
      </c>
      <c r="I13" s="40">
        <f>'2ª PRUEBA ICARO'!K14</f>
        <v>13</v>
      </c>
      <c r="J13" s="40">
        <f>'3ª PRUEBA RC Madrid'!I14</f>
        <v>91</v>
      </c>
      <c r="K13" s="40">
        <f>'3ª PRUEBA RC Madrid'!K14</f>
        <v>15</v>
      </c>
      <c r="L13" s="40">
        <f>'4ª PRUEBA Juan de la Cierva'!I14</f>
        <v>88</v>
      </c>
      <c r="M13" s="40">
        <f>'4ª PRUEBA Juan de la Cierva'!K14</f>
        <v>18</v>
      </c>
      <c r="N13" s="40"/>
      <c r="O13" s="40"/>
      <c r="P13" s="40"/>
      <c r="Q13" s="40">
        <v>0</v>
      </c>
      <c r="R13" s="3">
        <f t="shared" si="1"/>
        <v>0</v>
      </c>
      <c r="S13" s="2">
        <f t="shared" si="2"/>
        <v>46</v>
      </c>
      <c r="T13" s="23"/>
    </row>
    <row r="14" spans="1:20" ht="14.25" customHeight="1" x14ac:dyDescent="0.35">
      <c r="A14" s="3">
        <f t="shared" si="0"/>
        <v>8</v>
      </c>
      <c r="B14" s="3" t="s">
        <v>39</v>
      </c>
      <c r="C14" s="3">
        <v>2537</v>
      </c>
      <c r="D14" s="3" t="s">
        <v>34</v>
      </c>
      <c r="E14" s="22"/>
      <c r="F14" s="40">
        <f>'1ª PRUEBA Arroyomolinos'!I15</f>
        <v>137</v>
      </c>
      <c r="G14" s="40">
        <f>'1ª PRUEBA Arroyomolinos'!K15</f>
        <v>17</v>
      </c>
      <c r="H14" s="40">
        <f>'2ª PRUEBA ICARO'!I15</f>
        <v>133</v>
      </c>
      <c r="I14" s="40">
        <f>'2ª PRUEBA ICARO'!K15</f>
        <v>18</v>
      </c>
      <c r="J14" s="40">
        <f>'3ª PRUEBA RC Madrid'!I15</f>
        <v>121</v>
      </c>
      <c r="K14" s="40">
        <f>'3ª PRUEBA RC Madrid'!K15</f>
        <v>16</v>
      </c>
      <c r="L14" s="40">
        <f>'4ª PRUEBA Juan de la Cierva'!I15</f>
        <v>144</v>
      </c>
      <c r="M14" s="40">
        <f>'4ª PRUEBA Juan de la Cierva'!K15</f>
        <v>23</v>
      </c>
      <c r="N14" s="40"/>
      <c r="O14" s="40"/>
      <c r="P14" s="40"/>
      <c r="Q14" s="40">
        <v>0</v>
      </c>
      <c r="R14" s="3">
        <f t="shared" si="1"/>
        <v>0</v>
      </c>
      <c r="S14" s="2">
        <f t="shared" si="2"/>
        <v>74</v>
      </c>
      <c r="T14" s="23"/>
    </row>
    <row r="15" spans="1:20" ht="14.25" customHeight="1" x14ac:dyDescent="0.35">
      <c r="A15" s="3">
        <f t="shared" si="0"/>
        <v>9</v>
      </c>
      <c r="B15" s="3" t="s">
        <v>31</v>
      </c>
      <c r="C15" s="3">
        <v>4109</v>
      </c>
      <c r="D15" s="3" t="s">
        <v>33</v>
      </c>
      <c r="E15" s="22"/>
      <c r="F15" s="40">
        <f>'1ª PRUEBA Arroyomolinos'!I16</f>
        <v>101</v>
      </c>
      <c r="G15" s="40">
        <f>'1ª PRUEBA Arroyomolinos'!K16</f>
        <v>16</v>
      </c>
      <c r="H15" s="40">
        <f>'2ª PRUEBA ICARO'!I16</f>
        <v>131</v>
      </c>
      <c r="I15" s="40">
        <f>'2ª PRUEBA ICARO'!K16</f>
        <v>17</v>
      </c>
      <c r="J15" s="40">
        <f>'3ª PRUEBA RC Madrid'!I16</f>
        <v>146</v>
      </c>
      <c r="K15" s="40">
        <f>'3ª PRUEBA RC Madrid'!K16</f>
        <v>18</v>
      </c>
      <c r="L15" s="40">
        <f>'4ª PRUEBA Juan de la Cierva'!I16</f>
        <v>131</v>
      </c>
      <c r="M15" s="40">
        <f>'4ª PRUEBA Juan de la Cierva'!K16</f>
        <v>20</v>
      </c>
      <c r="N15" s="40"/>
      <c r="O15" s="40"/>
      <c r="P15" s="40"/>
      <c r="Q15" s="40">
        <v>0</v>
      </c>
      <c r="R15" s="3">
        <f t="shared" si="1"/>
        <v>0</v>
      </c>
      <c r="S15" s="2">
        <f t="shared" si="2"/>
        <v>71</v>
      </c>
      <c r="T15" s="23"/>
    </row>
    <row r="16" spans="1:20" ht="14.25" customHeight="1" x14ac:dyDescent="0.35">
      <c r="A16" s="3">
        <f t="shared" si="0"/>
        <v>10</v>
      </c>
      <c r="B16" s="3" t="s">
        <v>2</v>
      </c>
      <c r="C16" s="3">
        <v>2191</v>
      </c>
      <c r="D16" s="3" t="s">
        <v>33</v>
      </c>
      <c r="E16" s="22"/>
      <c r="F16" s="40">
        <f>'1ª PRUEBA Arroyomolinos'!I17</f>
        <v>140</v>
      </c>
      <c r="G16" s="40">
        <f>'1ª PRUEBA Arroyomolinos'!K17</f>
        <v>18</v>
      </c>
      <c r="H16" s="40">
        <f>'2ª PRUEBA ICARO'!I17</f>
        <v>115</v>
      </c>
      <c r="I16" s="40">
        <f>'2ª PRUEBA ICARO'!K17</f>
        <v>16</v>
      </c>
      <c r="J16" s="40">
        <f>'3ª PRUEBA RC Madrid'!I17</f>
        <v>154</v>
      </c>
      <c r="K16" s="40">
        <f>'3ª PRUEBA RC Madrid'!K17</f>
        <v>19</v>
      </c>
      <c r="L16" s="40"/>
      <c r="M16" s="40"/>
      <c r="N16" s="40"/>
      <c r="O16" s="40"/>
      <c r="P16" s="40"/>
      <c r="Q16" s="3">
        <v>0</v>
      </c>
      <c r="R16" s="3">
        <f t="shared" si="1"/>
        <v>0</v>
      </c>
      <c r="S16" s="2">
        <f t="shared" si="2"/>
        <v>53</v>
      </c>
      <c r="T16" s="23"/>
    </row>
    <row r="17" spans="1:20" ht="14.25" customHeight="1" x14ac:dyDescent="0.35">
      <c r="A17" s="3">
        <f t="shared" si="0"/>
        <v>11</v>
      </c>
      <c r="B17" s="3" t="s">
        <v>43</v>
      </c>
      <c r="C17" s="3">
        <v>2198</v>
      </c>
      <c r="D17" s="3" t="s">
        <v>33</v>
      </c>
      <c r="E17" s="22"/>
      <c r="F17" s="40">
        <f>'1ª PRUEBA Arroyomolinos'!I18</f>
        <v>58</v>
      </c>
      <c r="G17" s="40">
        <f>'1ª PRUEBA Arroyomolinos'!K18</f>
        <v>14</v>
      </c>
      <c r="H17" s="40"/>
      <c r="I17" s="40"/>
      <c r="J17" s="40"/>
      <c r="K17" s="40"/>
      <c r="L17" s="40"/>
      <c r="M17" s="40"/>
      <c r="N17" s="40"/>
      <c r="O17" s="40"/>
      <c r="P17" s="40"/>
      <c r="Q17" s="3">
        <v>0</v>
      </c>
      <c r="R17" s="3">
        <f t="shared" si="1"/>
        <v>0</v>
      </c>
      <c r="S17" s="2">
        <f t="shared" si="2"/>
        <v>14</v>
      </c>
      <c r="T17" s="23"/>
    </row>
    <row r="18" spans="1:20" ht="14.25" customHeight="1" x14ac:dyDescent="0.35">
      <c r="A18" s="3">
        <f t="shared" si="0"/>
        <v>12</v>
      </c>
      <c r="B18" s="3" t="s">
        <v>12</v>
      </c>
      <c r="C18" s="3">
        <v>1891</v>
      </c>
      <c r="D18" s="3" t="s">
        <v>45</v>
      </c>
      <c r="E18" s="22"/>
      <c r="F18" s="40"/>
      <c r="G18" s="40"/>
      <c r="H18" s="40"/>
      <c r="I18" s="40"/>
      <c r="J18" s="40"/>
      <c r="K18" s="40"/>
      <c r="L18" s="40">
        <f>'4ª PRUEBA Juan de la Cierva'!I19</f>
        <v>21</v>
      </c>
      <c r="M18" s="40">
        <f>'4ª PRUEBA Juan de la Cierva'!K19</f>
        <v>15</v>
      </c>
      <c r="N18" s="40"/>
      <c r="O18" s="40"/>
      <c r="P18" s="40"/>
      <c r="Q18" s="40">
        <v>0</v>
      </c>
      <c r="R18" s="3">
        <f t="shared" si="1"/>
        <v>0</v>
      </c>
      <c r="S18" s="2">
        <f t="shared" si="2"/>
        <v>15</v>
      </c>
      <c r="T18" s="23"/>
    </row>
    <row r="19" spans="1:20" ht="14.25" customHeight="1" x14ac:dyDescent="0.35">
      <c r="A19" s="3">
        <f t="shared" si="0"/>
        <v>13</v>
      </c>
      <c r="B19" s="3" t="s">
        <v>35</v>
      </c>
      <c r="C19" s="3">
        <v>2462</v>
      </c>
      <c r="D19" s="3" t="s">
        <v>34</v>
      </c>
      <c r="E19" s="22"/>
      <c r="F19" s="40"/>
      <c r="G19" s="40"/>
      <c r="H19" s="40"/>
      <c r="I19" s="40"/>
      <c r="J19" s="40"/>
      <c r="K19" s="40"/>
      <c r="L19" s="40">
        <f>'4ª PRUEBA Juan de la Cierva'!I20</f>
        <v>113</v>
      </c>
      <c r="M19" s="40">
        <f>'4ª PRUEBA Juan de la Cierva'!K20</f>
        <v>19</v>
      </c>
      <c r="N19" s="40"/>
      <c r="O19" s="40"/>
      <c r="P19" s="40"/>
      <c r="Q19" s="3">
        <v>0</v>
      </c>
      <c r="R19" s="3">
        <f t="shared" si="1"/>
        <v>0</v>
      </c>
      <c r="S19" s="2">
        <f t="shared" si="2"/>
        <v>19</v>
      </c>
      <c r="T19" s="23"/>
    </row>
    <row r="20" spans="1:20" ht="14.25" customHeight="1" x14ac:dyDescent="0.35">
      <c r="A20" s="3">
        <f t="shared" si="0"/>
        <v>14</v>
      </c>
      <c r="B20" s="3" t="s">
        <v>40</v>
      </c>
      <c r="C20" s="3"/>
      <c r="D20" s="3" t="s">
        <v>41</v>
      </c>
      <c r="E20" s="22"/>
      <c r="F20" s="40"/>
      <c r="G20" s="40"/>
      <c r="H20" s="40"/>
      <c r="I20" s="40"/>
      <c r="J20" s="40"/>
      <c r="K20" s="40"/>
      <c r="L20" s="40"/>
      <c r="M20" s="40"/>
      <c r="N20" s="40"/>
      <c r="O20" s="40"/>
      <c r="P20" s="40"/>
      <c r="Q20" s="3">
        <v>0</v>
      </c>
      <c r="R20" s="3">
        <f t="shared" si="1"/>
        <v>0</v>
      </c>
      <c r="S20" s="2">
        <f t="shared" si="2"/>
        <v>0</v>
      </c>
      <c r="T20" s="23"/>
    </row>
    <row r="21" spans="1:20" ht="14.25" customHeight="1" x14ac:dyDescent="0.35">
      <c r="A21" s="3">
        <f t="shared" si="0"/>
        <v>15</v>
      </c>
      <c r="B21" s="3" t="s">
        <v>42</v>
      </c>
      <c r="C21" s="3">
        <v>2177</v>
      </c>
      <c r="D21" s="3" t="s">
        <v>33</v>
      </c>
      <c r="E21" s="22"/>
      <c r="F21" s="40"/>
      <c r="G21" s="40"/>
      <c r="H21" s="40"/>
      <c r="I21" s="40"/>
      <c r="J21" s="40"/>
      <c r="K21" s="40"/>
      <c r="L21" s="40"/>
      <c r="M21" s="40"/>
      <c r="N21" s="40"/>
      <c r="O21" s="40"/>
      <c r="P21" s="40"/>
      <c r="Q21" s="3">
        <v>0</v>
      </c>
      <c r="R21" s="3">
        <f t="shared" si="1"/>
        <v>0</v>
      </c>
      <c r="S21" s="2">
        <f t="shared" si="2"/>
        <v>0</v>
      </c>
      <c r="T21" s="23"/>
    </row>
    <row r="22" spans="1:20" ht="14.25" customHeight="1" x14ac:dyDescent="0.35">
      <c r="A22" s="3">
        <f t="shared" si="0"/>
        <v>16</v>
      </c>
      <c r="B22" s="3" t="s">
        <v>44</v>
      </c>
      <c r="C22" s="3">
        <v>2354</v>
      </c>
      <c r="D22" s="3" t="s">
        <v>38</v>
      </c>
      <c r="E22" s="22"/>
      <c r="F22" s="40"/>
      <c r="G22" s="40"/>
      <c r="H22" s="40"/>
      <c r="I22" s="40"/>
      <c r="J22" s="40"/>
      <c r="K22" s="40"/>
      <c r="L22" s="40"/>
      <c r="M22" s="40"/>
      <c r="N22" s="40"/>
      <c r="O22" s="40"/>
      <c r="P22" s="40"/>
      <c r="Q22" s="3">
        <v>0</v>
      </c>
      <c r="R22" s="3">
        <f t="shared" si="1"/>
        <v>0</v>
      </c>
      <c r="S22" s="2">
        <f t="shared" si="2"/>
        <v>0</v>
      </c>
      <c r="T22" s="23"/>
    </row>
    <row r="23" spans="1:20" ht="14.25" customHeight="1" x14ac:dyDescent="0.35">
      <c r="A23" s="3">
        <f t="shared" si="0"/>
        <v>17</v>
      </c>
      <c r="B23" s="3" t="s">
        <v>14</v>
      </c>
      <c r="C23" s="3">
        <v>1862</v>
      </c>
      <c r="D23" s="3" t="s">
        <v>45</v>
      </c>
      <c r="E23" s="22"/>
      <c r="F23" s="40"/>
      <c r="G23" s="40"/>
      <c r="H23" s="40"/>
      <c r="I23" s="40"/>
      <c r="J23" s="40"/>
      <c r="K23" s="40"/>
      <c r="L23" s="40">
        <f>'4ª PRUEBA Juan de la Cierva'!I24</f>
        <v>28</v>
      </c>
      <c r="M23" s="40">
        <f>'4ª PRUEBA Juan de la Cierva'!K24</f>
        <v>16</v>
      </c>
      <c r="N23" s="40"/>
      <c r="O23" s="40"/>
      <c r="P23" s="40"/>
      <c r="Q23" s="3">
        <v>0</v>
      </c>
      <c r="R23" s="3">
        <f t="shared" si="1"/>
        <v>0</v>
      </c>
      <c r="S23" s="2">
        <f t="shared" si="2"/>
        <v>16</v>
      </c>
      <c r="T23" s="23"/>
    </row>
    <row r="24" spans="1:20" ht="14.25" customHeight="1" x14ac:dyDescent="0.35">
      <c r="A24" s="3">
        <f t="shared" si="0"/>
        <v>18</v>
      </c>
      <c r="B24" s="3" t="s">
        <v>19</v>
      </c>
      <c r="C24" s="3">
        <v>1881</v>
      </c>
      <c r="D24" s="3" t="s">
        <v>45</v>
      </c>
      <c r="E24" s="22"/>
      <c r="F24" s="40"/>
      <c r="G24" s="40"/>
      <c r="H24" s="40"/>
      <c r="I24" s="40"/>
      <c r="J24" s="40"/>
      <c r="K24" s="40"/>
      <c r="L24" s="40"/>
      <c r="M24" s="40"/>
      <c r="N24" s="40"/>
      <c r="O24" s="40"/>
      <c r="P24" s="40"/>
      <c r="Q24" s="3">
        <v>0</v>
      </c>
      <c r="R24" s="3">
        <f t="shared" si="1"/>
        <v>0</v>
      </c>
      <c r="S24" s="2">
        <f t="shared" si="2"/>
        <v>0</v>
      </c>
      <c r="T24" s="23"/>
    </row>
    <row r="25" spans="1:20" ht="14.25" customHeight="1" x14ac:dyDescent="0.35">
      <c r="A25" s="3">
        <f t="shared" si="0"/>
        <v>19</v>
      </c>
      <c r="B25" s="3" t="s">
        <v>13</v>
      </c>
      <c r="C25" s="3"/>
      <c r="D25" s="3" t="s">
        <v>45</v>
      </c>
      <c r="E25" s="22"/>
      <c r="F25" s="40"/>
      <c r="G25" s="40"/>
      <c r="H25" s="40"/>
      <c r="I25" s="40"/>
      <c r="J25" s="40"/>
      <c r="K25" s="40"/>
      <c r="L25" s="40"/>
      <c r="M25" s="40"/>
      <c r="N25" s="40"/>
      <c r="O25" s="40"/>
      <c r="P25" s="40"/>
      <c r="Q25" s="3">
        <v>0</v>
      </c>
      <c r="R25" s="3">
        <f t="shared" si="1"/>
        <v>0</v>
      </c>
      <c r="S25" s="2">
        <f t="shared" si="2"/>
        <v>0</v>
      </c>
      <c r="T25" s="23"/>
    </row>
    <row r="26" spans="1:20" ht="14.25" customHeight="1" x14ac:dyDescent="0.35">
      <c r="A26" s="3">
        <f t="shared" si="0"/>
        <v>20</v>
      </c>
      <c r="B26" s="3" t="s">
        <v>30</v>
      </c>
      <c r="C26" s="3"/>
      <c r="D26" s="3" t="s">
        <v>45</v>
      </c>
      <c r="E26" s="22"/>
      <c r="F26" s="40"/>
      <c r="G26" s="40"/>
      <c r="H26" s="40"/>
      <c r="I26" s="40"/>
      <c r="J26" s="40"/>
      <c r="K26" s="40"/>
      <c r="L26" s="40"/>
      <c r="M26" s="40"/>
      <c r="N26" s="40"/>
      <c r="O26" s="40"/>
      <c r="P26" s="40"/>
      <c r="Q26" s="3">
        <v>0</v>
      </c>
      <c r="R26" s="3">
        <f>MIN(G26,I26,K26,M26,O26,Q26)</f>
        <v>0</v>
      </c>
      <c r="S26" s="2">
        <f>G26+I26+K26+M26+O26+Q26-R26</f>
        <v>0</v>
      </c>
      <c r="T26" s="23"/>
    </row>
    <row r="27" spans="1:20" ht="14.25" customHeight="1" x14ac:dyDescent="0.35">
      <c r="A27" s="3">
        <f t="shared" si="0"/>
        <v>21</v>
      </c>
      <c r="B27" s="3" t="s">
        <v>61</v>
      </c>
      <c r="C27" s="3">
        <f>'1ª PRUEBA Arroyomolinos'!C28</f>
        <v>2470</v>
      </c>
      <c r="D27" s="3" t="s">
        <v>34</v>
      </c>
      <c r="E27" s="22"/>
      <c r="F27" s="40">
        <f>'1ª PRUEBA Arroyomolinos'!I28</f>
        <v>13</v>
      </c>
      <c r="G27" s="40">
        <f>'1ª PRUEBA Arroyomolinos'!K28</f>
        <v>12</v>
      </c>
      <c r="H27" s="40">
        <f>'2ª PRUEBA ICARO'!I28</f>
        <v>100</v>
      </c>
      <c r="I27" s="40">
        <f>'2ª PRUEBA ICARO'!K28</f>
        <v>14</v>
      </c>
      <c r="J27" s="40"/>
      <c r="K27" s="40"/>
      <c r="L27" s="40">
        <f>'4ª PRUEBA Juan de la Cierva'!I28</f>
        <v>36</v>
      </c>
      <c r="M27" s="40">
        <f>'4ª PRUEBA Juan de la Cierva'!K28</f>
        <v>17</v>
      </c>
      <c r="N27" s="40"/>
      <c r="O27" s="40"/>
      <c r="P27" s="40"/>
      <c r="Q27" s="3">
        <v>0</v>
      </c>
      <c r="R27" s="3">
        <f t="shared" ref="R27:R29" si="3">MIN(G27,I27,K27,M27,O27,Q27)</f>
        <v>0</v>
      </c>
      <c r="S27" s="2">
        <f t="shared" ref="S27:S29" si="4">G27+I27+K27+M27+O27+Q27-R27</f>
        <v>43</v>
      </c>
      <c r="T27" s="23"/>
    </row>
    <row r="28" spans="1:20" ht="14.25" customHeight="1" x14ac:dyDescent="0.35">
      <c r="A28" s="3">
        <f t="shared" si="0"/>
        <v>22</v>
      </c>
      <c r="B28" s="3" t="s">
        <v>62</v>
      </c>
      <c r="C28" s="3">
        <v>5693</v>
      </c>
      <c r="D28" s="3" t="s">
        <v>34</v>
      </c>
      <c r="E28" s="22"/>
      <c r="F28" s="40"/>
      <c r="G28" s="40"/>
      <c r="H28" s="40"/>
      <c r="I28" s="40"/>
      <c r="J28" s="40"/>
      <c r="K28" s="40"/>
      <c r="L28" s="40"/>
      <c r="M28" s="40"/>
      <c r="N28" s="40"/>
      <c r="O28" s="40"/>
      <c r="P28" s="40"/>
      <c r="Q28" s="3">
        <v>0</v>
      </c>
      <c r="R28" s="3">
        <f t="shared" si="3"/>
        <v>0</v>
      </c>
      <c r="S28" s="2">
        <f t="shared" si="4"/>
        <v>0</v>
      </c>
      <c r="T28" s="23"/>
    </row>
    <row r="29" spans="1:20" ht="14.25" customHeight="1" x14ac:dyDescent="0.35">
      <c r="A29" s="3">
        <f t="shared" si="0"/>
        <v>23</v>
      </c>
      <c r="B29" s="3" t="s">
        <v>63</v>
      </c>
      <c r="C29" s="3"/>
      <c r="D29" s="3" t="s">
        <v>64</v>
      </c>
      <c r="E29" s="22"/>
      <c r="F29" s="40"/>
      <c r="G29" s="40"/>
      <c r="H29" s="40"/>
      <c r="I29" s="40"/>
      <c r="J29" s="40"/>
      <c r="K29" s="40"/>
      <c r="L29" s="40"/>
      <c r="M29" s="40"/>
      <c r="N29" s="40"/>
      <c r="O29" s="40"/>
      <c r="P29" s="40"/>
      <c r="Q29" s="3">
        <v>0</v>
      </c>
      <c r="R29" s="3">
        <f t="shared" si="3"/>
        <v>0</v>
      </c>
      <c r="S29" s="2">
        <f t="shared" si="4"/>
        <v>0</v>
      </c>
      <c r="T29" s="23"/>
    </row>
    <row r="30" spans="1:20" ht="14.25" customHeight="1" x14ac:dyDescent="0.35">
      <c r="A30" s="3">
        <f>A29+1</f>
        <v>24</v>
      </c>
      <c r="B30" s="3" t="s">
        <v>71</v>
      </c>
      <c r="C30" s="3">
        <v>1443</v>
      </c>
      <c r="D30" s="3" t="s">
        <v>72</v>
      </c>
      <c r="E30" s="22"/>
      <c r="F30" s="40">
        <f>'1ª PRUEBA Arroyomolinos'!I31</f>
        <v>60</v>
      </c>
      <c r="G30" s="40">
        <f>'1ª PRUEBA Arroyomolinos'!K31</f>
        <v>15</v>
      </c>
      <c r="H30" s="40">
        <f>'2ª PRUEBA ICARO'!I31</f>
        <v>106</v>
      </c>
      <c r="I30" s="40">
        <f>'2ª PRUEBA ICARO'!K31</f>
        <v>15</v>
      </c>
      <c r="J30" s="40">
        <f>'3ª PRUEBA RC Madrid'!I31</f>
        <v>125</v>
      </c>
      <c r="K30" s="40">
        <f>'3ª PRUEBA RC Madrid'!K31</f>
        <v>17</v>
      </c>
      <c r="L30" s="40"/>
      <c r="M30" s="40"/>
      <c r="N30" s="40"/>
      <c r="O30" s="40"/>
      <c r="P30" s="40"/>
      <c r="Q30" s="3">
        <v>0</v>
      </c>
      <c r="R30" s="3">
        <f t="shared" ref="R30" si="5">MIN(G30,I30,K30,M30,O30,Q30)</f>
        <v>0</v>
      </c>
      <c r="S30" s="2">
        <f t="shared" ref="S30:S31" si="6">G30+I30+K30+M30+O30+Q30-R30</f>
        <v>47</v>
      </c>
      <c r="T30" s="23"/>
    </row>
    <row r="31" spans="1:20" ht="14.25" customHeight="1" x14ac:dyDescent="0.35">
      <c r="A31" s="3">
        <f>A30+1</f>
        <v>25</v>
      </c>
      <c r="B31" s="3" t="str">
        <f>'2ª PRUEBA ICARO'!B32</f>
        <v>Cristian Dominguez</v>
      </c>
      <c r="C31" s="3" t="str">
        <f>'2ª PRUEBA ICARO'!C32</f>
        <v>TH2019.0965</v>
      </c>
      <c r="D31" s="3" t="str">
        <f>'2ª PRUEBA ICARO'!D32</f>
        <v>Icaro</v>
      </c>
      <c r="E31" s="22"/>
      <c r="F31" s="40"/>
      <c r="G31" s="40"/>
      <c r="H31" s="40">
        <f>'2ª PRUEBA ICARO'!I32</f>
        <v>247</v>
      </c>
      <c r="I31" s="40">
        <f>'2ª PRUEBA ICARO'!K32</f>
        <v>23</v>
      </c>
      <c r="J31" s="40"/>
      <c r="K31" s="40"/>
      <c r="L31" s="40"/>
      <c r="M31" s="40"/>
      <c r="N31" s="40"/>
      <c r="O31" s="40"/>
      <c r="P31" s="40"/>
      <c r="Q31" s="3">
        <v>0</v>
      </c>
      <c r="R31" s="3">
        <f t="shared" ref="R31" si="7">MIN(G31,I31,K31,M31,O31,Q31)</f>
        <v>0</v>
      </c>
      <c r="S31" s="2">
        <f t="shared" si="6"/>
        <v>23</v>
      </c>
      <c r="T31" s="23"/>
    </row>
    <row r="33" spans="1:24" s="37" customFormat="1" ht="27.75" customHeight="1" x14ac:dyDescent="0.25">
      <c r="A33" s="32"/>
      <c r="B33" s="33"/>
      <c r="C33" s="34"/>
      <c r="D33" s="32" t="s">
        <v>49</v>
      </c>
      <c r="E33"/>
      <c r="F33" s="35">
        <f>COUNTIF(F7:F31,"&gt;0")</f>
        <v>11</v>
      </c>
      <c r="G33" s="35"/>
      <c r="H33" s="35">
        <f>COUNTIF(H7:H31,"&gt;0")</f>
        <v>12</v>
      </c>
      <c r="I33" s="35"/>
      <c r="J33" s="35">
        <f>COUNTIF(J7:J31,"&gt;0")</f>
        <v>9</v>
      </c>
      <c r="K33" s="35"/>
      <c r="L33" s="35">
        <f>COUNTIF(L7:L31,"&gt;0")</f>
        <v>9</v>
      </c>
      <c r="M33" s="35"/>
      <c r="N33" s="35">
        <f>COUNTIF(N7:N31,"&gt;0")</f>
        <v>0</v>
      </c>
      <c r="O33" s="35"/>
      <c r="P33" s="35">
        <f>COUNTIF(P7:P31,"&gt;0")</f>
        <v>0</v>
      </c>
      <c r="Q33" s="35"/>
      <c r="R33" s="87" t="s">
        <v>57</v>
      </c>
      <c r="S33" s="87"/>
      <c r="T33" s="36">
        <f>SUM(F33:Q33)/COUNTIF(F33:Q33,"&gt;0")</f>
        <v>10.25</v>
      </c>
      <c r="U33" s="35"/>
      <c r="X33" s="35"/>
    </row>
    <row r="34" spans="1:24" s="1" customFormat="1" x14ac:dyDescent="0.35">
      <c r="A34" s="24"/>
      <c r="B34" s="25"/>
      <c r="C34" s="26"/>
      <c r="D34" s="28"/>
      <c r="E34"/>
      <c r="F34" s="42">
        <f t="shared" ref="F34:Q34" si="8">SUM(F7:F31)</f>
        <v>1377</v>
      </c>
      <c r="G34" s="42">
        <f>SUM(G7:G31)</f>
        <v>192</v>
      </c>
      <c r="H34" s="42">
        <f t="shared" si="8"/>
        <v>1798</v>
      </c>
      <c r="I34" s="42">
        <f t="shared" si="8"/>
        <v>215</v>
      </c>
      <c r="J34" s="42">
        <f t="shared" si="8"/>
        <v>1282</v>
      </c>
      <c r="K34" s="42">
        <f t="shared" si="8"/>
        <v>167</v>
      </c>
      <c r="L34" s="42">
        <f t="shared" si="8"/>
        <v>782</v>
      </c>
      <c r="M34" s="42">
        <f t="shared" si="8"/>
        <v>167</v>
      </c>
      <c r="N34" s="42">
        <f t="shared" si="8"/>
        <v>0</v>
      </c>
      <c r="O34" s="42">
        <f t="shared" si="8"/>
        <v>0</v>
      </c>
      <c r="P34" s="42">
        <f t="shared" si="8"/>
        <v>0</v>
      </c>
      <c r="Q34" s="42">
        <f t="shared" si="8"/>
        <v>0</v>
      </c>
      <c r="R34" s="29"/>
      <c r="S34" s="29"/>
      <c r="T34" s="29"/>
      <c r="U34" s="28"/>
      <c r="V34" s="27"/>
      <c r="W34" s="27"/>
      <c r="X34" s="28"/>
    </row>
    <row r="35" spans="1:24" s="1" customFormat="1" ht="20.25" customHeight="1" x14ac:dyDescent="0.35">
      <c r="A35" s="24"/>
      <c r="B35" s="25"/>
      <c r="C35" s="92" t="s">
        <v>59</v>
      </c>
      <c r="D35" s="92"/>
      <c r="E35" s="92"/>
      <c r="F35" s="92"/>
      <c r="G35" s="92"/>
      <c r="H35" s="92"/>
      <c r="I35" s="92"/>
      <c r="J35" s="92"/>
      <c r="K35" s="92"/>
      <c r="L35" s="92"/>
      <c r="M35" s="92"/>
      <c r="N35" s="92"/>
      <c r="O35" s="92"/>
      <c r="P35" s="92"/>
      <c r="Q35" s="92"/>
      <c r="R35" s="92"/>
      <c r="S35" s="27"/>
      <c r="T35" s="27"/>
      <c r="U35" s="27"/>
      <c r="V35" s="27"/>
      <c r="W35" s="27"/>
      <c r="X35" s="28"/>
    </row>
    <row r="36" spans="1:24" s="1" customFormat="1" ht="55.5" customHeight="1" x14ac:dyDescent="0.35">
      <c r="A36" s="24"/>
      <c r="B36" s="25"/>
      <c r="C36" s="93" t="s">
        <v>8</v>
      </c>
      <c r="D36" s="94"/>
      <c r="E36"/>
      <c r="F36" s="90" t="str">
        <f>F4</f>
        <v>1ª Prueba Arroyomolinos
24 Febrero</v>
      </c>
      <c r="G36" s="91"/>
      <c r="H36" s="90" t="str">
        <f>H4</f>
        <v>2ª Prueba
ICARO
9 Marzo</v>
      </c>
      <c r="I36" s="91"/>
      <c r="J36" s="90" t="str">
        <f>J4</f>
        <v xml:space="preserve">3ª Prueba   
RC Madrid
24 Marzo </v>
      </c>
      <c r="K36" s="91"/>
      <c r="L36" s="90" t="str">
        <f>L4</f>
        <v>4ª Prueba
Juan de la Cierva
29 Septiembre</v>
      </c>
      <c r="M36" s="91"/>
      <c r="N36" s="90" t="str">
        <f>N4</f>
        <v>5ª Prueba
Boadilla
10 Noviembre</v>
      </c>
      <c r="O36" s="91"/>
      <c r="P36" s="90" t="str">
        <f>P4</f>
        <v>6ª Prueba
Libélula
3 Novimebre</v>
      </c>
      <c r="Q36" s="91"/>
      <c r="R36" s="49" t="s">
        <v>50</v>
      </c>
      <c r="T36" s="27"/>
      <c r="U36" s="27"/>
      <c r="V36" s="27"/>
      <c r="W36" s="27"/>
      <c r="X36" s="28"/>
    </row>
    <row r="37" spans="1:24" s="1" customFormat="1" x14ac:dyDescent="0.35">
      <c r="A37" s="24"/>
      <c r="B37" s="25"/>
      <c r="C37" s="95"/>
      <c r="D37" s="96"/>
      <c r="E37"/>
      <c r="F37" s="49" t="s">
        <v>5</v>
      </c>
      <c r="G37" s="49" t="s">
        <v>4</v>
      </c>
      <c r="H37" s="49" t="s">
        <v>5</v>
      </c>
      <c r="I37" s="49" t="s">
        <v>4</v>
      </c>
      <c r="J37" s="49" t="s">
        <v>5</v>
      </c>
      <c r="K37" s="49" t="s">
        <v>4</v>
      </c>
      <c r="L37" s="49" t="s">
        <v>5</v>
      </c>
      <c r="M37" s="49" t="s">
        <v>4</v>
      </c>
      <c r="N37" s="49" t="s">
        <v>5</v>
      </c>
      <c r="O37" s="49" t="s">
        <v>4</v>
      </c>
      <c r="P37" s="49" t="s">
        <v>5</v>
      </c>
      <c r="Q37" s="49" t="s">
        <v>4</v>
      </c>
      <c r="R37" s="49" t="s">
        <v>51</v>
      </c>
      <c r="T37" s="28"/>
      <c r="U37" s="27"/>
      <c r="V37" s="28"/>
      <c r="W37" s="27"/>
      <c r="X37" s="28"/>
    </row>
    <row r="38" spans="1:24" s="1" customFormat="1" x14ac:dyDescent="0.35">
      <c r="A38" s="24"/>
      <c r="B38" s="25"/>
      <c r="C38" s="88" t="s">
        <v>46</v>
      </c>
      <c r="D38" s="89"/>
      <c r="F38" s="30">
        <f t="shared" ref="F38:F43" si="9">SUMIF($D$7:$D$31,C38,F$7:F$31)</f>
        <v>0</v>
      </c>
      <c r="G38" s="30">
        <f t="shared" ref="G38:G43" si="10">SUMIF($D$7:$D$31,$C38,G$7:G$31)</f>
        <v>0</v>
      </c>
      <c r="H38" s="30">
        <f>SUMIF($D$7:$D$31,C38,H$7:H$31)</f>
        <v>0</v>
      </c>
      <c r="I38" s="30">
        <f>SUMIF($D$7:$D$31,$C38,I$7:I$31)</f>
        <v>0</v>
      </c>
      <c r="J38" s="30">
        <f>SUMIF($D$7:$D$31,C38,J$7:J$31)</f>
        <v>0</v>
      </c>
      <c r="K38" s="30">
        <f>SUMIF($D$7:$D$31,$C38,K$7:K$31)</f>
        <v>0</v>
      </c>
      <c r="L38" s="30">
        <f>SUMIF($D$7:$D$31,C38,L$7:L$31)</f>
        <v>0</v>
      </c>
      <c r="M38" s="30">
        <f>SUMIF($D$7:$D$31,$C38,M$7:M$31)</f>
        <v>0</v>
      </c>
      <c r="N38" s="30">
        <f>SUMIF($D$7:$D$31,C38,N$7:N$31)</f>
        <v>0</v>
      </c>
      <c r="O38" s="30">
        <f>SUMIF($D$7:$D$31,$C38,O$7:O$31)</f>
        <v>0</v>
      </c>
      <c r="P38" s="30">
        <f>SUMIF($D$7:$D$31,C38,P$7:P$31)</f>
        <v>0</v>
      </c>
      <c r="Q38" s="30">
        <f>SUMIF($D$7:$D$31,$C38,Q$7:Q$31)</f>
        <v>0</v>
      </c>
      <c r="R38" s="31">
        <f t="shared" ref="R38:R44" si="11">G38+I38+K38+M38+O38+Q38</f>
        <v>0</v>
      </c>
      <c r="T38" s="28"/>
      <c r="U38" s="27"/>
      <c r="V38" s="28"/>
      <c r="W38" s="27"/>
      <c r="X38" s="28"/>
    </row>
    <row r="39" spans="1:24" s="1" customFormat="1" x14ac:dyDescent="0.35">
      <c r="A39" s="24"/>
      <c r="B39" s="25"/>
      <c r="C39" s="88" t="s">
        <v>1</v>
      </c>
      <c r="D39" s="89"/>
      <c r="F39" s="30">
        <f t="shared" si="9"/>
        <v>506</v>
      </c>
      <c r="G39" s="30">
        <f t="shared" si="10"/>
        <v>80</v>
      </c>
      <c r="H39" s="30">
        <f t="shared" ref="H39:H44" si="12">SUMIF($D$7:$D$31,C39,H$7:H$31)</f>
        <v>463</v>
      </c>
      <c r="I39" s="30">
        <f t="shared" ref="I39:I44" si="13">SUMIF($D$7:$D$31,$C39,I$7:I$31)</f>
        <v>64</v>
      </c>
      <c r="J39" s="30">
        <f t="shared" ref="J39:J44" si="14">SUMIF($D$7:$D$31,C39,J$7:J$31)</f>
        <v>492</v>
      </c>
      <c r="K39" s="30">
        <f t="shared" ref="K39:K44" si="15">SUMIF($D$7:$D$31,$C39,K$7:K$31)</f>
        <v>71</v>
      </c>
      <c r="L39" s="30">
        <f t="shared" ref="L39:L44" si="16">SUMIF($D$7:$D$31,C39,L$7:L$31)</f>
        <v>151</v>
      </c>
      <c r="M39" s="30">
        <f t="shared" ref="M39:M44" si="17">SUMIF($D$7:$D$31,$C39,M$7:M$31)</f>
        <v>34</v>
      </c>
      <c r="N39" s="30">
        <f t="shared" ref="N39:N44" si="18">SUMIF($D$7:$D$31,C39,N$7:N$31)</f>
        <v>0</v>
      </c>
      <c r="O39" s="30">
        <f t="shared" ref="O39:O44" si="19">SUMIF($D$7:$D$31,$C39,O$7:O$31)</f>
        <v>0</v>
      </c>
      <c r="P39" s="30">
        <f t="shared" ref="P39:P43" si="20">SUMIF($D$7:$D$31,C39,P$7:P$31)</f>
        <v>0</v>
      </c>
      <c r="Q39" s="30">
        <f t="shared" ref="Q39:Q43" si="21">SUMIF($D$7:$D$31,$C39,Q$7:Q$31)</f>
        <v>0</v>
      </c>
      <c r="R39" s="31">
        <f t="shared" si="11"/>
        <v>249</v>
      </c>
      <c r="T39" s="28"/>
      <c r="U39" s="27"/>
      <c r="V39" s="28"/>
      <c r="W39" s="27"/>
      <c r="X39" s="28"/>
    </row>
    <row r="40" spans="1:24" s="1" customFormat="1" x14ac:dyDescent="0.35">
      <c r="A40" s="24"/>
      <c r="B40" s="25"/>
      <c r="C40" s="88" t="s">
        <v>47</v>
      </c>
      <c r="D40" s="89"/>
      <c r="F40" s="30">
        <f t="shared" si="9"/>
        <v>188</v>
      </c>
      <c r="G40" s="30">
        <f t="shared" si="10"/>
        <v>20</v>
      </c>
      <c r="H40" s="30">
        <f t="shared" si="12"/>
        <v>435</v>
      </c>
      <c r="I40" s="30">
        <f t="shared" si="13"/>
        <v>43</v>
      </c>
      <c r="J40" s="30">
        <f t="shared" si="14"/>
        <v>0</v>
      </c>
      <c r="K40" s="30">
        <f t="shared" si="15"/>
        <v>0</v>
      </c>
      <c r="L40" s="30">
        <f t="shared" si="16"/>
        <v>0</v>
      </c>
      <c r="M40" s="30">
        <f t="shared" si="17"/>
        <v>0</v>
      </c>
      <c r="N40" s="30">
        <f t="shared" si="18"/>
        <v>0</v>
      </c>
      <c r="O40" s="30">
        <f t="shared" si="19"/>
        <v>0</v>
      </c>
      <c r="P40" s="30">
        <f t="shared" si="20"/>
        <v>0</v>
      </c>
      <c r="Q40" s="30">
        <f t="shared" si="21"/>
        <v>0</v>
      </c>
      <c r="R40" s="31">
        <f t="shared" si="11"/>
        <v>63</v>
      </c>
      <c r="T40" s="28"/>
      <c r="U40" s="27"/>
      <c r="V40" s="28"/>
      <c r="W40" s="27"/>
      <c r="X40" s="28"/>
    </row>
    <row r="41" spans="1:24" s="1" customFormat="1" x14ac:dyDescent="0.35">
      <c r="A41" s="24"/>
      <c r="B41" s="25"/>
      <c r="C41" s="88" t="s">
        <v>18</v>
      </c>
      <c r="D41" s="89"/>
      <c r="F41" s="30">
        <f t="shared" si="9"/>
        <v>0</v>
      </c>
      <c r="G41" s="30">
        <f t="shared" si="10"/>
        <v>0</v>
      </c>
      <c r="H41" s="30">
        <f t="shared" si="12"/>
        <v>0</v>
      </c>
      <c r="I41" s="30">
        <f t="shared" si="13"/>
        <v>0</v>
      </c>
      <c r="J41" s="30">
        <f t="shared" si="14"/>
        <v>0</v>
      </c>
      <c r="K41" s="30">
        <f t="shared" si="15"/>
        <v>0</v>
      </c>
      <c r="L41" s="30">
        <f t="shared" si="16"/>
        <v>49</v>
      </c>
      <c r="M41" s="30">
        <f t="shared" si="17"/>
        <v>31</v>
      </c>
      <c r="N41" s="30">
        <f t="shared" si="18"/>
        <v>0</v>
      </c>
      <c r="O41" s="30">
        <f t="shared" si="19"/>
        <v>0</v>
      </c>
      <c r="P41" s="30">
        <f t="shared" si="20"/>
        <v>0</v>
      </c>
      <c r="Q41" s="30">
        <f t="shared" si="21"/>
        <v>0</v>
      </c>
      <c r="R41" s="31">
        <f t="shared" si="11"/>
        <v>31</v>
      </c>
      <c r="T41" s="28"/>
      <c r="U41" s="27"/>
      <c r="V41" s="28"/>
      <c r="W41" s="27"/>
      <c r="X41" s="28"/>
    </row>
    <row r="42" spans="1:24" s="1" customFormat="1" x14ac:dyDescent="0.35">
      <c r="A42" s="24"/>
      <c r="B42" s="25"/>
      <c r="C42" s="88" t="s">
        <v>52</v>
      </c>
      <c r="D42" s="89"/>
      <c r="F42" s="30">
        <f t="shared" si="9"/>
        <v>623</v>
      </c>
      <c r="G42" s="30">
        <f t="shared" si="10"/>
        <v>77</v>
      </c>
      <c r="H42" s="30">
        <f t="shared" si="12"/>
        <v>794</v>
      </c>
      <c r="I42" s="30">
        <f t="shared" si="13"/>
        <v>93</v>
      </c>
      <c r="J42" s="30">
        <f t="shared" si="14"/>
        <v>665</v>
      </c>
      <c r="K42" s="30">
        <f t="shared" si="15"/>
        <v>79</v>
      </c>
      <c r="L42" s="30">
        <f t="shared" si="16"/>
        <v>582</v>
      </c>
      <c r="M42" s="30">
        <f t="shared" si="17"/>
        <v>102</v>
      </c>
      <c r="N42" s="30">
        <f t="shared" si="18"/>
        <v>0</v>
      </c>
      <c r="O42" s="30">
        <f t="shared" si="19"/>
        <v>0</v>
      </c>
      <c r="P42" s="30">
        <f t="shared" si="20"/>
        <v>0</v>
      </c>
      <c r="Q42" s="30">
        <f t="shared" si="21"/>
        <v>0</v>
      </c>
      <c r="R42" s="31">
        <f t="shared" si="11"/>
        <v>351</v>
      </c>
      <c r="T42" s="28"/>
      <c r="U42" s="27"/>
      <c r="V42" s="28"/>
      <c r="W42" s="27"/>
      <c r="X42" s="28"/>
    </row>
    <row r="43" spans="1:24" s="1" customFormat="1" x14ac:dyDescent="0.35">
      <c r="A43" s="24"/>
      <c r="B43" s="25"/>
      <c r="C43" s="56" t="s">
        <v>86</v>
      </c>
      <c r="D43" s="57"/>
      <c r="F43" s="30">
        <f t="shared" si="9"/>
        <v>60</v>
      </c>
      <c r="G43" s="30">
        <f t="shared" si="10"/>
        <v>15</v>
      </c>
      <c r="H43" s="30">
        <f t="shared" si="12"/>
        <v>106</v>
      </c>
      <c r="I43" s="30">
        <f t="shared" si="13"/>
        <v>15</v>
      </c>
      <c r="J43" s="30">
        <f t="shared" si="14"/>
        <v>125</v>
      </c>
      <c r="K43" s="30">
        <f t="shared" si="15"/>
        <v>17</v>
      </c>
      <c r="L43" s="30">
        <f t="shared" si="16"/>
        <v>0</v>
      </c>
      <c r="M43" s="30">
        <f t="shared" si="17"/>
        <v>0</v>
      </c>
      <c r="N43" s="30">
        <f t="shared" si="18"/>
        <v>0</v>
      </c>
      <c r="O43" s="30">
        <f t="shared" si="19"/>
        <v>0</v>
      </c>
      <c r="P43" s="30">
        <f t="shared" si="20"/>
        <v>0</v>
      </c>
      <c r="Q43" s="30">
        <f t="shared" si="21"/>
        <v>0</v>
      </c>
      <c r="R43" s="31">
        <f t="shared" si="11"/>
        <v>47</v>
      </c>
      <c r="T43" s="28"/>
      <c r="U43" s="27"/>
      <c r="V43" s="28"/>
      <c r="W43" s="27"/>
      <c r="X43" s="28"/>
    </row>
    <row r="44" spans="1:24" s="1" customFormat="1" x14ac:dyDescent="0.35">
      <c r="A44" s="24"/>
      <c r="B44" s="25"/>
      <c r="C44" s="88" t="s">
        <v>65</v>
      </c>
      <c r="D44" s="89"/>
      <c r="F44" s="30">
        <f t="shared" ref="F44" si="22">SUMIF($D$7:$D$31,C44,F$7:F$31)</f>
        <v>0</v>
      </c>
      <c r="G44" s="30">
        <f t="shared" ref="G44" si="23">SUMIF($D$7:$D$31,$C44,G$7:G$31)</f>
        <v>0</v>
      </c>
      <c r="H44" s="30">
        <f t="shared" si="12"/>
        <v>0</v>
      </c>
      <c r="I44" s="30">
        <f t="shared" si="13"/>
        <v>0</v>
      </c>
      <c r="J44" s="30">
        <f t="shared" si="14"/>
        <v>0</v>
      </c>
      <c r="K44" s="30">
        <f t="shared" si="15"/>
        <v>0</v>
      </c>
      <c r="L44" s="30">
        <f t="shared" si="16"/>
        <v>0</v>
      </c>
      <c r="M44" s="30">
        <f t="shared" si="17"/>
        <v>0</v>
      </c>
      <c r="N44" s="30">
        <f t="shared" si="18"/>
        <v>0</v>
      </c>
      <c r="O44" s="30">
        <f t="shared" si="19"/>
        <v>0</v>
      </c>
      <c r="P44" s="30">
        <f>SUMIF($D$7:$D$31,C44,P$7:P$31)</f>
        <v>0</v>
      </c>
      <c r="Q44" s="30">
        <f>SUMIF($D$7:$D$31,$C44,Q$7:Q$31)</f>
        <v>0</v>
      </c>
      <c r="R44" s="31">
        <f t="shared" si="11"/>
        <v>0</v>
      </c>
      <c r="T44" s="28"/>
      <c r="U44" s="27"/>
      <c r="V44" s="28"/>
      <c r="W44" s="27"/>
      <c r="X44" s="28"/>
    </row>
    <row r="45" spans="1:24" s="1" customFormat="1" x14ac:dyDescent="0.35">
      <c r="A45" s="24"/>
      <c r="B45" s="25"/>
      <c r="C45" s="26"/>
      <c r="D45" s="28"/>
      <c r="F45" s="28">
        <f>SUM(F38:F44)</f>
        <v>1377</v>
      </c>
      <c r="G45" s="28">
        <f t="shared" ref="G45" si="24">SUM(G38:G44)</f>
        <v>192</v>
      </c>
      <c r="H45" s="28">
        <f>SUM(H38:H44)</f>
        <v>1798</v>
      </c>
      <c r="I45" s="28">
        <f t="shared" ref="I45:P45" si="25">SUM(I38:I44)</f>
        <v>215</v>
      </c>
      <c r="J45" s="28">
        <f>SUM(J38:J44)</f>
        <v>1282</v>
      </c>
      <c r="K45" s="28">
        <f t="shared" si="25"/>
        <v>167</v>
      </c>
      <c r="L45" s="28">
        <f>SUM(L38:L44)</f>
        <v>782</v>
      </c>
      <c r="M45" s="28">
        <f>SUM(M38:M44)</f>
        <v>167</v>
      </c>
      <c r="N45" s="28">
        <f>SUM(N38:N44)</f>
        <v>0</v>
      </c>
      <c r="O45" s="28">
        <f>SUM(O38:O44)</f>
        <v>0</v>
      </c>
      <c r="P45" s="28">
        <f t="shared" si="25"/>
        <v>0</v>
      </c>
      <c r="Q45" s="28">
        <f>SUM(Q38:Q44)</f>
        <v>0</v>
      </c>
      <c r="R45" s="28"/>
      <c r="S45" s="29"/>
      <c r="U45" s="28"/>
      <c r="V45" s="27"/>
      <c r="W45" s="27"/>
      <c r="X45" s="28"/>
    </row>
    <row r="46" spans="1:24" s="1" customFormat="1" x14ac:dyDescent="0.35">
      <c r="A46" s="28"/>
      <c r="B46" s="28"/>
      <c r="C46" s="27"/>
      <c r="D46" s="28"/>
      <c r="F46" s="27"/>
      <c r="G46" s="28"/>
      <c r="H46" s="28"/>
      <c r="I46" s="28"/>
      <c r="J46" s="28"/>
      <c r="K46" s="28"/>
      <c r="L46" s="28"/>
      <c r="M46" s="28"/>
      <c r="N46" s="28"/>
      <c r="O46" s="28"/>
      <c r="P46" s="28"/>
      <c r="Q46" s="28"/>
      <c r="R46" s="28"/>
      <c r="S46" s="28"/>
      <c r="T46" s="28"/>
      <c r="U46" s="28"/>
      <c r="V46" s="27"/>
      <c r="W46" s="27"/>
      <c r="X46" s="28"/>
    </row>
    <row r="47" spans="1:24" s="1" customFormat="1" x14ac:dyDescent="0.35">
      <c r="A47" s="28" t="s">
        <v>53</v>
      </c>
      <c r="B47" s="28"/>
      <c r="C47" s="27"/>
      <c r="D47" s="28"/>
      <c r="F47" s="27"/>
      <c r="G47" s="28"/>
      <c r="H47" s="28"/>
      <c r="I47" s="28"/>
      <c r="J47" s="28"/>
      <c r="K47" s="28"/>
      <c r="L47" s="28"/>
      <c r="M47" s="28"/>
      <c r="N47" s="28"/>
      <c r="O47" s="28"/>
      <c r="P47" s="28"/>
      <c r="Q47" s="28"/>
      <c r="R47" s="28"/>
      <c r="S47" s="28"/>
      <c r="T47" s="28"/>
      <c r="U47" s="28"/>
      <c r="V47" s="27"/>
      <c r="W47" s="27"/>
      <c r="X47" s="28"/>
    </row>
    <row r="48" spans="1:24" s="1" customFormat="1" x14ac:dyDescent="0.35">
      <c r="A48" s="28" t="s">
        <v>60</v>
      </c>
      <c r="B48" s="28"/>
      <c r="C48" s="27"/>
      <c r="D48" s="28"/>
      <c r="F48" s="27"/>
      <c r="G48" s="28"/>
      <c r="H48" s="28"/>
      <c r="I48" s="28"/>
      <c r="J48" s="28"/>
      <c r="K48" s="28"/>
      <c r="L48" s="28"/>
      <c r="M48" s="28"/>
      <c r="N48" s="28"/>
      <c r="O48" s="28"/>
      <c r="P48" s="28"/>
      <c r="Q48" s="28"/>
      <c r="R48" s="28"/>
      <c r="S48" s="28"/>
      <c r="T48" s="28"/>
      <c r="U48" s="28"/>
      <c r="V48" s="27"/>
      <c r="W48" s="27"/>
      <c r="X48" s="28"/>
    </row>
    <row r="49" spans="1:24" s="1" customFormat="1" x14ac:dyDescent="0.35">
      <c r="A49" s="28" t="s">
        <v>54</v>
      </c>
      <c r="B49" s="28"/>
      <c r="C49" s="27"/>
      <c r="D49" s="28"/>
      <c r="F49" s="27"/>
      <c r="G49" s="28"/>
      <c r="H49" s="28"/>
      <c r="I49" s="28"/>
      <c r="J49" s="28"/>
      <c r="K49" s="28"/>
      <c r="L49" s="28"/>
      <c r="M49" s="28"/>
      <c r="N49" s="28"/>
      <c r="O49" s="28"/>
      <c r="P49" s="28"/>
      <c r="Q49" s="28"/>
      <c r="R49" s="28"/>
      <c r="S49" s="28"/>
      <c r="T49" s="28"/>
      <c r="U49" s="28"/>
      <c r="V49" s="27"/>
      <c r="W49" s="27"/>
      <c r="X49" s="28"/>
    </row>
    <row r="50" spans="1:24" s="1" customFormat="1" x14ac:dyDescent="0.35">
      <c r="A50" s="28" t="s">
        <v>55</v>
      </c>
      <c r="B50" s="28"/>
      <c r="C50" s="27"/>
      <c r="D50" s="28"/>
      <c r="F50" s="27"/>
      <c r="G50" s="28"/>
      <c r="H50" s="28"/>
      <c r="I50" s="28"/>
      <c r="J50" s="28"/>
      <c r="K50" s="28"/>
      <c r="L50" s="28"/>
      <c r="M50" s="28"/>
      <c r="N50" s="28"/>
      <c r="O50" s="28"/>
      <c r="P50" s="28"/>
      <c r="Q50" s="28"/>
      <c r="R50" s="28"/>
      <c r="S50" s="28"/>
      <c r="T50" s="28"/>
      <c r="U50" s="28"/>
      <c r="V50" s="27"/>
      <c r="W50" s="27"/>
      <c r="X50" s="28"/>
    </row>
    <row r="51" spans="1:24" s="1" customFormat="1" x14ac:dyDescent="0.35">
      <c r="A51" s="28" t="s">
        <v>56</v>
      </c>
      <c r="B51" s="28"/>
      <c r="C51" s="27"/>
      <c r="D51" s="28"/>
      <c r="F51" s="27"/>
      <c r="G51" s="28"/>
      <c r="H51" s="28"/>
      <c r="I51" s="28"/>
      <c r="J51" s="28"/>
      <c r="K51" s="28"/>
      <c r="L51" s="28"/>
      <c r="M51" s="28"/>
      <c r="N51" s="28"/>
      <c r="O51" s="28"/>
      <c r="P51" s="28"/>
      <c r="Q51" s="28"/>
      <c r="R51" s="28"/>
      <c r="S51" s="28"/>
      <c r="T51" s="28"/>
      <c r="U51" s="28"/>
      <c r="V51" s="27"/>
      <c r="W51" s="27"/>
      <c r="X51" s="28"/>
    </row>
    <row r="52" spans="1:24" s="1" customFormat="1" x14ac:dyDescent="0.35">
      <c r="A52" s="28"/>
      <c r="B52" s="28"/>
      <c r="C52" s="27"/>
      <c r="D52" s="28"/>
      <c r="F52" s="27"/>
      <c r="G52" s="28"/>
      <c r="H52" s="28"/>
      <c r="I52" s="28"/>
      <c r="J52" s="28"/>
      <c r="K52" s="28"/>
      <c r="L52" s="28"/>
      <c r="M52" s="28"/>
      <c r="N52" s="28"/>
      <c r="O52" s="28"/>
      <c r="P52" s="28"/>
      <c r="Q52" s="28"/>
      <c r="R52" s="28"/>
      <c r="S52" s="28"/>
      <c r="T52" s="28"/>
      <c r="U52" s="28"/>
      <c r="V52" s="27"/>
      <c r="W52" s="27"/>
      <c r="X52" s="28"/>
    </row>
    <row r="53" spans="1:24" s="1" customFormat="1" x14ac:dyDescent="0.35">
      <c r="A53" s="28" t="s">
        <v>58</v>
      </c>
      <c r="B53" s="28"/>
      <c r="C53" s="27"/>
      <c r="D53" s="28"/>
      <c r="F53" s="27"/>
      <c r="G53" s="28"/>
      <c r="H53" s="28"/>
      <c r="I53" s="28"/>
      <c r="J53" s="28"/>
      <c r="K53" s="28"/>
      <c r="L53" s="28"/>
      <c r="M53" s="28"/>
      <c r="N53" s="28"/>
      <c r="O53" s="28"/>
      <c r="P53" s="28"/>
      <c r="Q53" s="28"/>
      <c r="R53" s="28"/>
      <c r="S53" s="28"/>
      <c r="T53" s="28"/>
      <c r="U53" s="28"/>
      <c r="V53" s="27"/>
      <c r="W53" s="27"/>
      <c r="X53" s="28"/>
    </row>
    <row r="54" spans="1:24" s="1" customFormat="1" x14ac:dyDescent="0.35"/>
    <row r="55" spans="1:24" s="1" customFormat="1" x14ac:dyDescent="0.35"/>
    <row r="56" spans="1:24" s="1" customFormat="1" x14ac:dyDescent="0.35"/>
    <row r="57" spans="1:24" s="1" customFormat="1" x14ac:dyDescent="0.35"/>
    <row r="58" spans="1:24" s="1" customFormat="1" x14ac:dyDescent="0.35"/>
    <row r="59" spans="1:24" s="1" customFormat="1" x14ac:dyDescent="0.35"/>
    <row r="60" spans="1:24" s="1" customFormat="1" x14ac:dyDescent="0.35"/>
    <row r="61" spans="1:24" s="1" customFormat="1" x14ac:dyDescent="0.35"/>
  </sheetData>
  <sortState ref="A10:V17">
    <sortCondition ref="A10:A17"/>
  </sortState>
  <mergeCells count="31">
    <mergeCell ref="C44:D44"/>
    <mergeCell ref="F36:G36"/>
    <mergeCell ref="H36:I36"/>
    <mergeCell ref="J36:K36"/>
    <mergeCell ref="L36:M36"/>
    <mergeCell ref="C42:D42"/>
    <mergeCell ref="R33:S33"/>
    <mergeCell ref="C38:D38"/>
    <mergeCell ref="C39:D39"/>
    <mergeCell ref="C40:D40"/>
    <mergeCell ref="C41:D41"/>
    <mergeCell ref="N36:O36"/>
    <mergeCell ref="P36:Q36"/>
    <mergeCell ref="C35:R35"/>
    <mergeCell ref="C36:D37"/>
    <mergeCell ref="A6:S6"/>
    <mergeCell ref="E4:E5"/>
    <mergeCell ref="T4:T6"/>
    <mergeCell ref="C4:C5"/>
    <mergeCell ref="A2:S3"/>
    <mergeCell ref="A4:A5"/>
    <mergeCell ref="B4:B5"/>
    <mergeCell ref="D4:D5"/>
    <mergeCell ref="F4:G4"/>
    <mergeCell ref="J4:K4"/>
    <mergeCell ref="L4:M4"/>
    <mergeCell ref="P4:Q4"/>
    <mergeCell ref="S4:S5"/>
    <mergeCell ref="R4:R5"/>
    <mergeCell ref="H4:I4"/>
    <mergeCell ref="N4:O4"/>
  </mergeCells>
  <pageMargins left="0.75" right="0.75" top="0.33" bottom="0.32" header="0" footer="0"/>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zoomScale="80" zoomScaleNormal="80" workbookViewId="0">
      <selection activeCell="I32" sqref="I32"/>
    </sheetView>
  </sheetViews>
  <sheetFormatPr baseColWidth="10" defaultRowHeight="15.5" x14ac:dyDescent="0.35"/>
  <cols>
    <col min="1" max="1" width="11.7265625" style="1" customWidth="1"/>
    <col min="2" max="2" width="27.1796875" style="1" bestFit="1" customWidth="1"/>
    <col min="3" max="3" width="13.26953125" style="1" customWidth="1"/>
    <col min="4" max="4" width="24.26953125" style="1" bestFit="1" customWidth="1"/>
    <col min="5" max="5" width="15.26953125" style="1" customWidth="1"/>
    <col min="6" max="6" width="21.453125" style="8" customWidth="1"/>
    <col min="7" max="8" width="21.453125" style="7" customWidth="1"/>
    <col min="9" max="9" width="22.1796875" customWidth="1"/>
    <col min="10" max="11" width="10.26953125" customWidth="1"/>
    <col min="12" max="12" width="12" bestFit="1" customWidth="1"/>
  </cols>
  <sheetData>
    <row r="1" spans="1:11" ht="13" thickTop="1" x14ac:dyDescent="0.25">
      <c r="A1" s="99" t="s">
        <v>70</v>
      </c>
      <c r="B1" s="100"/>
      <c r="C1" s="100"/>
      <c r="D1" s="100"/>
      <c r="E1" s="100"/>
      <c r="F1" s="100"/>
      <c r="G1" s="100"/>
      <c r="H1" s="100"/>
      <c r="I1" s="101"/>
      <c r="J1" s="101"/>
      <c r="K1" s="102"/>
    </row>
    <row r="2" spans="1:11" ht="12.5" x14ac:dyDescent="0.25">
      <c r="A2" s="103"/>
      <c r="B2" s="104"/>
      <c r="C2" s="104"/>
      <c r="D2" s="104"/>
      <c r="E2" s="104"/>
      <c r="F2" s="104"/>
      <c r="G2" s="104"/>
      <c r="H2" s="104"/>
      <c r="I2" s="104"/>
      <c r="J2" s="104"/>
      <c r="K2" s="105"/>
    </row>
    <row r="3" spans="1:11" ht="51.75" customHeight="1" x14ac:dyDescent="0.25">
      <c r="A3" s="106" t="s">
        <v>11</v>
      </c>
      <c r="B3" s="108" t="s">
        <v>10</v>
      </c>
      <c r="C3" s="71" t="s">
        <v>26</v>
      </c>
      <c r="D3" s="108" t="s">
        <v>8</v>
      </c>
      <c r="E3" s="111" t="s">
        <v>25</v>
      </c>
      <c r="F3" s="39" t="s">
        <v>27</v>
      </c>
      <c r="G3" s="39" t="s">
        <v>28</v>
      </c>
      <c r="H3" s="39" t="s">
        <v>66</v>
      </c>
      <c r="I3" s="113" t="s">
        <v>24</v>
      </c>
      <c r="J3" s="115" t="s">
        <v>23</v>
      </c>
      <c r="K3" s="116" t="s">
        <v>22</v>
      </c>
    </row>
    <row r="4" spans="1:11" ht="51.75" customHeight="1" x14ac:dyDescent="0.25">
      <c r="A4" s="107"/>
      <c r="B4" s="109"/>
      <c r="C4" s="110"/>
      <c r="D4" s="109"/>
      <c r="E4" s="112"/>
      <c r="F4" s="11" t="s">
        <v>17</v>
      </c>
      <c r="G4" s="11" t="s">
        <v>17</v>
      </c>
      <c r="H4" s="11" t="s">
        <v>17</v>
      </c>
      <c r="I4" s="114"/>
      <c r="J4" s="115"/>
      <c r="K4" s="116"/>
    </row>
    <row r="5" spans="1:11" x14ac:dyDescent="0.25">
      <c r="A5" s="97" t="s">
        <v>16</v>
      </c>
      <c r="B5" s="98"/>
      <c r="C5" s="98"/>
      <c r="D5" s="98"/>
      <c r="E5" s="98"/>
      <c r="F5" s="98"/>
      <c r="G5" s="98"/>
      <c r="H5" s="98"/>
      <c r="I5" s="98"/>
      <c r="J5" s="98"/>
      <c r="K5" s="10"/>
    </row>
    <row r="6" spans="1:11" x14ac:dyDescent="0.35">
      <c r="A6" s="4"/>
      <c r="B6" s="20"/>
      <c r="C6" s="17"/>
      <c r="D6" s="16"/>
      <c r="E6" s="15"/>
      <c r="F6" s="21"/>
      <c r="G6" s="21"/>
      <c r="H6" s="21"/>
      <c r="I6" s="19"/>
      <c r="J6" s="19"/>
      <c r="K6" s="18"/>
    </row>
    <row r="7" spans="1:11" x14ac:dyDescent="0.25">
      <c r="A7" s="97" t="s">
        <v>15</v>
      </c>
      <c r="B7" s="98"/>
      <c r="C7" s="98"/>
      <c r="D7" s="98"/>
      <c r="E7" s="98"/>
      <c r="F7" s="98"/>
      <c r="G7" s="98"/>
      <c r="H7" s="98"/>
      <c r="I7" s="98"/>
      <c r="J7" s="98"/>
      <c r="K7" s="10"/>
    </row>
    <row r="8" spans="1:11" x14ac:dyDescent="0.35">
      <c r="A8" s="3">
        <v>1</v>
      </c>
      <c r="B8" s="3" t="s">
        <v>32</v>
      </c>
      <c r="C8" s="3">
        <v>2222</v>
      </c>
      <c r="D8" s="3" t="s">
        <v>33</v>
      </c>
      <c r="E8" s="22" t="s">
        <v>75</v>
      </c>
      <c r="F8" s="51">
        <v>30</v>
      </c>
      <c r="G8" s="51">
        <v>15</v>
      </c>
      <c r="H8" s="51"/>
      <c r="I8" s="50">
        <f>F8+G8</f>
        <v>45</v>
      </c>
      <c r="J8" s="50">
        <v>10</v>
      </c>
      <c r="K8" s="52">
        <v>13</v>
      </c>
    </row>
    <row r="9" spans="1:11" x14ac:dyDescent="0.35">
      <c r="A9" s="3">
        <f>A8+1</f>
        <v>2</v>
      </c>
      <c r="B9" s="3" t="s">
        <v>0</v>
      </c>
      <c r="C9" s="3">
        <v>2453</v>
      </c>
      <c r="D9" s="3" t="s">
        <v>34</v>
      </c>
      <c r="E9" s="22" t="s">
        <v>76</v>
      </c>
      <c r="F9" s="51">
        <v>105</v>
      </c>
      <c r="G9" s="51">
        <v>121</v>
      </c>
      <c r="H9" s="51"/>
      <c r="I9" s="50">
        <f t="shared" ref="I9:I31" si="0">F9+G9</f>
        <v>226</v>
      </c>
      <c r="J9" s="50">
        <v>2</v>
      </c>
      <c r="K9" s="52">
        <v>23</v>
      </c>
    </row>
    <row r="10" spans="1:11" x14ac:dyDescent="0.35">
      <c r="A10" s="3">
        <f t="shared" ref="A10:A31" si="1">A9+1</f>
        <v>3</v>
      </c>
      <c r="B10" s="3" t="s">
        <v>21</v>
      </c>
      <c r="C10" s="3">
        <v>2223</v>
      </c>
      <c r="D10" s="3" t="s">
        <v>33</v>
      </c>
      <c r="E10" s="22" t="s">
        <v>77</v>
      </c>
      <c r="F10" s="51">
        <v>68</v>
      </c>
      <c r="G10" s="51">
        <v>94</v>
      </c>
      <c r="H10" s="51"/>
      <c r="I10" s="50">
        <f t="shared" si="0"/>
        <v>162</v>
      </c>
      <c r="J10" s="50">
        <v>4</v>
      </c>
      <c r="K10" s="52">
        <v>19</v>
      </c>
    </row>
    <row r="11" spans="1:11" x14ac:dyDescent="0.35">
      <c r="A11" s="3">
        <f t="shared" si="1"/>
        <v>4</v>
      </c>
      <c r="B11" s="3" t="s">
        <v>36</v>
      </c>
      <c r="C11" s="3">
        <v>4040</v>
      </c>
      <c r="D11" s="3" t="s">
        <v>34</v>
      </c>
      <c r="E11" s="22" t="s">
        <v>78</v>
      </c>
      <c r="F11" s="51">
        <v>119</v>
      </c>
      <c r="G11" s="51">
        <v>128</v>
      </c>
      <c r="H11" s="51"/>
      <c r="I11" s="50">
        <f t="shared" si="0"/>
        <v>247</v>
      </c>
      <c r="J11" s="50">
        <v>1</v>
      </c>
      <c r="K11" s="52">
        <v>25</v>
      </c>
    </row>
    <row r="12" spans="1:11" x14ac:dyDescent="0.35">
      <c r="A12" s="3">
        <f t="shared" si="1"/>
        <v>5</v>
      </c>
      <c r="B12" s="3" t="s">
        <v>37</v>
      </c>
      <c r="C12" s="3">
        <v>2292</v>
      </c>
      <c r="D12" s="3" t="s">
        <v>38</v>
      </c>
      <c r="E12" s="22" t="s">
        <v>79</v>
      </c>
      <c r="F12" s="51">
        <v>93</v>
      </c>
      <c r="G12" s="51">
        <v>95</v>
      </c>
      <c r="H12" s="51"/>
      <c r="I12" s="50">
        <f t="shared" si="0"/>
        <v>188</v>
      </c>
      <c r="J12" s="50">
        <v>3</v>
      </c>
      <c r="K12" s="52">
        <v>20</v>
      </c>
    </row>
    <row r="13" spans="1:11" x14ac:dyDescent="0.35">
      <c r="A13" s="3">
        <f t="shared" si="1"/>
        <v>6</v>
      </c>
      <c r="B13" s="3" t="s">
        <v>3</v>
      </c>
      <c r="C13" s="3">
        <v>2451</v>
      </c>
      <c r="D13" s="3" t="s">
        <v>34</v>
      </c>
      <c r="E13" s="22"/>
      <c r="F13" s="51"/>
      <c r="G13" s="51"/>
      <c r="H13" s="51"/>
      <c r="I13" s="50"/>
      <c r="J13" s="50"/>
      <c r="K13" s="52"/>
    </row>
    <row r="14" spans="1:11" x14ac:dyDescent="0.35">
      <c r="A14" s="3">
        <f t="shared" si="1"/>
        <v>7</v>
      </c>
      <c r="B14" s="3" t="s">
        <v>20</v>
      </c>
      <c r="C14" s="3">
        <v>2443</v>
      </c>
      <c r="D14" s="3" t="s">
        <v>34</v>
      </c>
      <c r="E14" s="22"/>
      <c r="F14" s="51"/>
      <c r="G14" s="51"/>
      <c r="H14" s="51"/>
      <c r="I14" s="50"/>
      <c r="J14" s="50"/>
      <c r="K14" s="52"/>
    </row>
    <row r="15" spans="1:11" x14ac:dyDescent="0.35">
      <c r="A15" s="3">
        <f t="shared" si="1"/>
        <v>8</v>
      </c>
      <c r="B15" s="3" t="s">
        <v>39</v>
      </c>
      <c r="C15" s="3">
        <v>2537</v>
      </c>
      <c r="D15" s="3" t="s">
        <v>34</v>
      </c>
      <c r="E15" s="22" t="s">
        <v>80</v>
      </c>
      <c r="F15" s="51">
        <v>65</v>
      </c>
      <c r="G15" s="51">
        <v>72</v>
      </c>
      <c r="H15" s="51"/>
      <c r="I15" s="50">
        <f t="shared" si="0"/>
        <v>137</v>
      </c>
      <c r="J15" s="50">
        <v>6</v>
      </c>
      <c r="K15" s="52">
        <v>17</v>
      </c>
    </row>
    <row r="16" spans="1:11" x14ac:dyDescent="0.35">
      <c r="A16" s="3">
        <f t="shared" si="1"/>
        <v>9</v>
      </c>
      <c r="B16" s="3" t="s">
        <v>31</v>
      </c>
      <c r="C16" s="3">
        <v>4109</v>
      </c>
      <c r="D16" s="3" t="s">
        <v>33</v>
      </c>
      <c r="E16" s="22" t="s">
        <v>81</v>
      </c>
      <c r="F16" s="51">
        <v>53</v>
      </c>
      <c r="G16" s="51">
        <v>48</v>
      </c>
      <c r="H16" s="51"/>
      <c r="I16" s="50">
        <f t="shared" si="0"/>
        <v>101</v>
      </c>
      <c r="J16" s="50">
        <v>7</v>
      </c>
      <c r="K16" s="52">
        <v>16</v>
      </c>
    </row>
    <row r="17" spans="1:11" x14ac:dyDescent="0.35">
      <c r="A17" s="3">
        <f t="shared" si="1"/>
        <v>10</v>
      </c>
      <c r="B17" s="3" t="s">
        <v>2</v>
      </c>
      <c r="C17" s="3">
        <v>2191</v>
      </c>
      <c r="D17" s="3" t="s">
        <v>33</v>
      </c>
      <c r="E17" s="22" t="s">
        <v>82</v>
      </c>
      <c r="F17" s="51">
        <v>66</v>
      </c>
      <c r="G17" s="51">
        <v>74</v>
      </c>
      <c r="H17" s="51"/>
      <c r="I17" s="50">
        <f t="shared" si="0"/>
        <v>140</v>
      </c>
      <c r="J17" s="50">
        <v>5</v>
      </c>
      <c r="K17" s="52">
        <v>18</v>
      </c>
    </row>
    <row r="18" spans="1:11" x14ac:dyDescent="0.35">
      <c r="A18" s="3">
        <f t="shared" si="1"/>
        <v>11</v>
      </c>
      <c r="B18" s="3" t="s">
        <v>43</v>
      </c>
      <c r="C18" s="3">
        <v>2198</v>
      </c>
      <c r="D18" s="3" t="s">
        <v>33</v>
      </c>
      <c r="E18" s="22" t="s">
        <v>83</v>
      </c>
      <c r="F18" s="51">
        <v>17</v>
      </c>
      <c r="G18" s="51">
        <v>41</v>
      </c>
      <c r="H18" s="51"/>
      <c r="I18" s="50">
        <f t="shared" si="0"/>
        <v>58</v>
      </c>
      <c r="J18" s="50">
        <v>9</v>
      </c>
      <c r="K18" s="52">
        <v>14</v>
      </c>
    </row>
    <row r="19" spans="1:11" x14ac:dyDescent="0.35">
      <c r="A19" s="3">
        <f t="shared" si="1"/>
        <v>12</v>
      </c>
      <c r="B19" s="3" t="s">
        <v>12</v>
      </c>
      <c r="C19" s="3">
        <v>1891</v>
      </c>
      <c r="D19" s="3" t="s">
        <v>45</v>
      </c>
      <c r="E19" s="22"/>
      <c r="F19" s="51"/>
      <c r="G19" s="51"/>
      <c r="H19" s="51"/>
      <c r="I19" s="50"/>
      <c r="J19" s="50"/>
      <c r="K19" s="52"/>
    </row>
    <row r="20" spans="1:11" x14ac:dyDescent="0.35">
      <c r="A20" s="3">
        <f t="shared" si="1"/>
        <v>13</v>
      </c>
      <c r="B20" s="3" t="s">
        <v>35</v>
      </c>
      <c r="C20" s="3">
        <v>2462</v>
      </c>
      <c r="D20" s="3" t="s">
        <v>34</v>
      </c>
      <c r="E20" s="22"/>
      <c r="F20" s="51"/>
      <c r="G20" s="51"/>
      <c r="H20" s="51"/>
      <c r="I20" s="50"/>
      <c r="J20" s="50"/>
      <c r="K20" s="52"/>
    </row>
    <row r="21" spans="1:11" x14ac:dyDescent="0.35">
      <c r="A21" s="3">
        <f t="shared" si="1"/>
        <v>14</v>
      </c>
      <c r="B21" s="3" t="s">
        <v>40</v>
      </c>
      <c r="C21" s="3"/>
      <c r="D21" s="3" t="s">
        <v>41</v>
      </c>
      <c r="E21" s="22"/>
      <c r="F21" s="51"/>
      <c r="G21" s="51"/>
      <c r="H21" s="51"/>
      <c r="I21" s="50"/>
      <c r="J21" s="50"/>
      <c r="K21" s="52"/>
    </row>
    <row r="22" spans="1:11" x14ac:dyDescent="0.35">
      <c r="A22" s="3">
        <f t="shared" si="1"/>
        <v>15</v>
      </c>
      <c r="B22" s="3" t="s">
        <v>42</v>
      </c>
      <c r="C22" s="3">
        <v>2177</v>
      </c>
      <c r="D22" s="3" t="s">
        <v>33</v>
      </c>
      <c r="E22" s="22"/>
      <c r="F22" s="51"/>
      <c r="G22" s="51"/>
      <c r="H22" s="51"/>
      <c r="I22" s="50"/>
      <c r="J22" s="50"/>
      <c r="K22" s="52"/>
    </row>
    <row r="23" spans="1:11" x14ac:dyDescent="0.35">
      <c r="A23" s="3">
        <f t="shared" si="1"/>
        <v>16</v>
      </c>
      <c r="B23" s="3" t="s">
        <v>44</v>
      </c>
      <c r="C23" s="3">
        <v>2354</v>
      </c>
      <c r="D23" s="3" t="s">
        <v>38</v>
      </c>
      <c r="E23" s="22"/>
      <c r="F23" s="51"/>
      <c r="G23" s="51"/>
      <c r="H23" s="51"/>
      <c r="I23" s="50"/>
      <c r="J23" s="50"/>
      <c r="K23" s="52"/>
    </row>
    <row r="24" spans="1:11" x14ac:dyDescent="0.35">
      <c r="A24" s="3">
        <f t="shared" si="1"/>
        <v>17</v>
      </c>
      <c r="B24" s="3" t="s">
        <v>14</v>
      </c>
      <c r="C24" s="3">
        <v>1862</v>
      </c>
      <c r="D24" s="3" t="s">
        <v>45</v>
      </c>
      <c r="E24" s="22"/>
      <c r="F24" s="51"/>
      <c r="G24" s="51"/>
      <c r="H24" s="51"/>
      <c r="I24" s="50"/>
      <c r="J24" s="50"/>
      <c r="K24" s="52"/>
    </row>
    <row r="25" spans="1:11" x14ac:dyDescent="0.35">
      <c r="A25" s="3">
        <f t="shared" si="1"/>
        <v>18</v>
      </c>
      <c r="B25" s="3" t="s">
        <v>19</v>
      </c>
      <c r="C25" s="3">
        <v>1881</v>
      </c>
      <c r="D25" s="3" t="s">
        <v>45</v>
      </c>
      <c r="E25" s="22"/>
      <c r="F25" s="51"/>
      <c r="G25" s="51"/>
      <c r="H25" s="51"/>
      <c r="I25" s="50"/>
      <c r="J25" s="50"/>
      <c r="K25" s="52"/>
    </row>
    <row r="26" spans="1:11" x14ac:dyDescent="0.35">
      <c r="A26" s="3">
        <f t="shared" si="1"/>
        <v>19</v>
      </c>
      <c r="B26" s="3" t="s">
        <v>13</v>
      </c>
      <c r="C26" s="3"/>
      <c r="D26" s="3" t="s">
        <v>45</v>
      </c>
      <c r="E26" s="22"/>
      <c r="F26" s="51"/>
      <c r="G26" s="51"/>
      <c r="H26" s="51"/>
      <c r="I26" s="50"/>
      <c r="J26" s="50"/>
      <c r="K26" s="52"/>
    </row>
    <row r="27" spans="1:11" x14ac:dyDescent="0.35">
      <c r="A27" s="3">
        <f t="shared" si="1"/>
        <v>20</v>
      </c>
      <c r="B27" s="3" t="s">
        <v>30</v>
      </c>
      <c r="C27" s="3"/>
      <c r="D27" s="3" t="s">
        <v>45</v>
      </c>
      <c r="E27" s="22"/>
      <c r="F27" s="51"/>
      <c r="G27" s="51"/>
      <c r="H27" s="51"/>
      <c r="I27" s="50"/>
      <c r="J27" s="50"/>
      <c r="K27" s="52"/>
    </row>
    <row r="28" spans="1:11" x14ac:dyDescent="0.35">
      <c r="A28" s="3">
        <f t="shared" si="1"/>
        <v>21</v>
      </c>
      <c r="B28" s="3" t="s">
        <v>61</v>
      </c>
      <c r="C28" s="3">
        <v>2470</v>
      </c>
      <c r="D28" s="3" t="s">
        <v>34</v>
      </c>
      <c r="E28" s="22" t="s">
        <v>84</v>
      </c>
      <c r="F28" s="53">
        <v>0</v>
      </c>
      <c r="G28" s="53">
        <v>13</v>
      </c>
      <c r="H28" s="53"/>
      <c r="I28" s="50">
        <f t="shared" si="0"/>
        <v>13</v>
      </c>
      <c r="J28" s="50">
        <v>11</v>
      </c>
      <c r="K28" s="52">
        <v>12</v>
      </c>
    </row>
    <row r="29" spans="1:11" x14ac:dyDescent="0.35">
      <c r="A29" s="3">
        <f t="shared" si="1"/>
        <v>22</v>
      </c>
      <c r="B29" s="3" t="s">
        <v>62</v>
      </c>
      <c r="C29" s="3">
        <v>5693</v>
      </c>
      <c r="D29" s="3" t="s">
        <v>34</v>
      </c>
      <c r="E29" s="22"/>
      <c r="F29" s="53"/>
      <c r="G29" s="53"/>
      <c r="H29" s="53"/>
      <c r="I29" s="50"/>
      <c r="J29" s="50"/>
      <c r="K29" s="52"/>
    </row>
    <row r="30" spans="1:11" x14ac:dyDescent="0.35">
      <c r="A30" s="3">
        <f t="shared" si="1"/>
        <v>23</v>
      </c>
      <c r="B30" s="3" t="s">
        <v>63</v>
      </c>
      <c r="C30" s="3"/>
      <c r="D30" s="3" t="s">
        <v>64</v>
      </c>
      <c r="E30" s="22"/>
      <c r="F30" s="53"/>
      <c r="G30" s="53"/>
      <c r="H30" s="53"/>
      <c r="I30" s="50"/>
      <c r="J30" s="50"/>
      <c r="K30" s="52"/>
    </row>
    <row r="31" spans="1:11" x14ac:dyDescent="0.35">
      <c r="A31" s="3">
        <f t="shared" si="1"/>
        <v>24</v>
      </c>
      <c r="B31" s="3" t="s">
        <v>71</v>
      </c>
      <c r="C31" s="1">
        <v>1443</v>
      </c>
      <c r="D31" s="1" t="s">
        <v>72</v>
      </c>
      <c r="E31" s="22" t="s">
        <v>85</v>
      </c>
      <c r="F31" s="54">
        <v>26</v>
      </c>
      <c r="G31" s="55">
        <v>34</v>
      </c>
      <c r="H31" s="55"/>
      <c r="I31" s="50">
        <f t="shared" si="0"/>
        <v>60</v>
      </c>
      <c r="J31" s="50">
        <v>8</v>
      </c>
      <c r="K31" s="52">
        <v>15</v>
      </c>
    </row>
    <row r="32" spans="1:11" x14ac:dyDescent="0.35">
      <c r="I32" s="59">
        <f>SUM(I8:I31)</f>
        <v>1377</v>
      </c>
      <c r="J32" s="59">
        <f t="shared" ref="J32:K32" si="2">SUM(J8:J31)</f>
        <v>66</v>
      </c>
      <c r="K32" s="59">
        <f t="shared" si="2"/>
        <v>192</v>
      </c>
    </row>
    <row r="33" spans="1:1" x14ac:dyDescent="0.35">
      <c r="A33" s="28" t="s">
        <v>53</v>
      </c>
    </row>
    <row r="34" spans="1:1" x14ac:dyDescent="0.35">
      <c r="A34" s="28" t="s">
        <v>60</v>
      </c>
    </row>
    <row r="35" spans="1:1" x14ac:dyDescent="0.35">
      <c r="A35" s="28" t="s">
        <v>54</v>
      </c>
    </row>
    <row r="36" spans="1:1" x14ac:dyDescent="0.35">
      <c r="A36" s="28" t="s">
        <v>55</v>
      </c>
    </row>
    <row r="37" spans="1:1" x14ac:dyDescent="0.35">
      <c r="A37" s="28" t="s">
        <v>56</v>
      </c>
    </row>
  </sheetData>
  <sortState ref="A11:P18">
    <sortCondition ref="A11:A18"/>
  </sortState>
  <mergeCells count="11">
    <mergeCell ref="A5:J5"/>
    <mergeCell ref="A7:J7"/>
    <mergeCell ref="A1:K2"/>
    <mergeCell ref="A3:A4"/>
    <mergeCell ref="B3:B4"/>
    <mergeCell ref="C3:C4"/>
    <mergeCell ref="D3:D4"/>
    <mergeCell ref="E3:E4"/>
    <mergeCell ref="I3:I4"/>
    <mergeCell ref="J3:J4"/>
    <mergeCell ref="K3:K4"/>
  </mergeCells>
  <pageMargins left="0.25" right="0.25" top="0.75" bottom="0.75" header="0.3" footer="0.3"/>
  <pageSetup paperSize="9"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zoomScale="80" zoomScaleNormal="80" workbookViewId="0">
      <selection activeCell="A32" sqref="A32:XFD32"/>
    </sheetView>
  </sheetViews>
  <sheetFormatPr baseColWidth="10" defaultRowHeight="15.5" x14ac:dyDescent="0.35"/>
  <cols>
    <col min="1" max="1" width="11.7265625" style="1" customWidth="1"/>
    <col min="2" max="2" width="27.1796875" style="1" bestFit="1" customWidth="1"/>
    <col min="3" max="3" width="13.26953125" style="1" customWidth="1"/>
    <col min="4" max="4" width="21.81640625" style="1" customWidth="1"/>
    <col min="5" max="5" width="15.26953125" style="1" customWidth="1"/>
    <col min="6" max="6" width="21.453125" style="8" customWidth="1"/>
    <col min="7" max="8" width="21.453125" style="7" customWidth="1"/>
    <col min="9" max="9" width="22.1796875" customWidth="1"/>
    <col min="10" max="11" width="10.26953125" customWidth="1"/>
    <col min="12" max="12" width="12" bestFit="1" customWidth="1"/>
  </cols>
  <sheetData>
    <row r="1" spans="1:11" ht="13" thickTop="1" x14ac:dyDescent="0.25">
      <c r="A1" s="99" t="str">
        <f>'1ª PRUEBA Arroyomolinos'!A1:K2</f>
        <v>LIGA FAM FF 2019</v>
      </c>
      <c r="B1" s="100"/>
      <c r="C1" s="100"/>
      <c r="D1" s="100"/>
      <c r="E1" s="100"/>
      <c r="F1" s="100"/>
      <c r="G1" s="100"/>
      <c r="H1" s="100"/>
      <c r="I1" s="101"/>
      <c r="J1" s="101"/>
      <c r="K1" s="102"/>
    </row>
    <row r="2" spans="1:11" ht="12.5" x14ac:dyDescent="0.25">
      <c r="A2" s="103"/>
      <c r="B2" s="104"/>
      <c r="C2" s="104"/>
      <c r="D2" s="104"/>
      <c r="E2" s="104"/>
      <c r="F2" s="104"/>
      <c r="G2" s="104"/>
      <c r="H2" s="104"/>
      <c r="I2" s="104"/>
      <c r="J2" s="104"/>
      <c r="K2" s="105"/>
    </row>
    <row r="3" spans="1:11" ht="51.75" customHeight="1" x14ac:dyDescent="0.25">
      <c r="A3" s="106" t="s">
        <v>11</v>
      </c>
      <c r="B3" s="108" t="s">
        <v>10</v>
      </c>
      <c r="C3" s="71" t="s">
        <v>26</v>
      </c>
      <c r="D3" s="108" t="s">
        <v>8</v>
      </c>
      <c r="E3" s="111" t="s">
        <v>25</v>
      </c>
      <c r="F3" s="39" t="s">
        <v>27</v>
      </c>
      <c r="G3" s="39" t="s">
        <v>28</v>
      </c>
      <c r="H3" s="39" t="s">
        <v>66</v>
      </c>
      <c r="I3" s="113" t="s">
        <v>24</v>
      </c>
      <c r="J3" s="115" t="s">
        <v>23</v>
      </c>
      <c r="K3" s="116" t="s">
        <v>22</v>
      </c>
    </row>
    <row r="4" spans="1:11" ht="51.75" customHeight="1" x14ac:dyDescent="0.25">
      <c r="A4" s="107"/>
      <c r="B4" s="109"/>
      <c r="C4" s="110"/>
      <c r="D4" s="109"/>
      <c r="E4" s="112"/>
      <c r="F4" s="11" t="s">
        <v>17</v>
      </c>
      <c r="G4" s="11" t="s">
        <v>17</v>
      </c>
      <c r="H4" s="11" t="s">
        <v>17</v>
      </c>
      <c r="I4" s="114"/>
      <c r="J4" s="115"/>
      <c r="K4" s="116"/>
    </row>
    <row r="5" spans="1:11" x14ac:dyDescent="0.25">
      <c r="A5" s="97" t="s">
        <v>16</v>
      </c>
      <c r="B5" s="98"/>
      <c r="C5" s="98"/>
      <c r="D5" s="98"/>
      <c r="E5" s="98"/>
      <c r="F5" s="98"/>
      <c r="G5" s="98"/>
      <c r="H5" s="98"/>
      <c r="I5" s="98"/>
      <c r="J5" s="98"/>
      <c r="K5" s="43"/>
    </row>
    <row r="6" spans="1:11" x14ac:dyDescent="0.35">
      <c r="A6" s="4"/>
      <c r="B6" s="20"/>
      <c r="C6" s="17"/>
      <c r="D6" s="16"/>
      <c r="E6" s="15"/>
      <c r="F6" s="21"/>
      <c r="G6" s="21"/>
      <c r="H6" s="21"/>
      <c r="I6" s="19"/>
      <c r="J6" s="19"/>
      <c r="K6" s="18"/>
    </row>
    <row r="7" spans="1:11" x14ac:dyDescent="0.25">
      <c r="A7" s="97" t="s">
        <v>15</v>
      </c>
      <c r="B7" s="98"/>
      <c r="C7" s="98"/>
      <c r="D7" s="98"/>
      <c r="E7" s="98"/>
      <c r="F7" s="98"/>
      <c r="G7" s="98"/>
      <c r="H7" s="98"/>
      <c r="I7" s="98"/>
      <c r="J7" s="98"/>
      <c r="K7" s="43"/>
    </row>
    <row r="8" spans="1:11" x14ac:dyDescent="0.35">
      <c r="A8" s="3">
        <v>1</v>
      </c>
      <c r="B8" s="3" t="s">
        <v>32</v>
      </c>
      <c r="C8" s="3">
        <v>2222</v>
      </c>
      <c r="D8" s="3" t="s">
        <v>33</v>
      </c>
      <c r="E8" s="22" t="s">
        <v>89</v>
      </c>
      <c r="F8" s="58">
        <v>12</v>
      </c>
      <c r="G8" s="58">
        <v>22</v>
      </c>
      <c r="H8" s="58"/>
      <c r="I8" s="14">
        <f>SUM(F8:H8)-H8</f>
        <v>34</v>
      </c>
      <c r="J8" s="50">
        <f>J14+1</f>
        <v>12</v>
      </c>
      <c r="K8" s="47">
        <v>12</v>
      </c>
    </row>
    <row r="9" spans="1:11" x14ac:dyDescent="0.35">
      <c r="A9" s="3">
        <f>A8+1</f>
        <v>2</v>
      </c>
      <c r="B9" s="3" t="s">
        <v>0</v>
      </c>
      <c r="C9" s="3">
        <v>2453</v>
      </c>
      <c r="D9" s="3" t="s">
        <v>34</v>
      </c>
      <c r="E9" s="22" t="s">
        <v>90</v>
      </c>
      <c r="F9" s="58">
        <v>88</v>
      </c>
      <c r="G9" s="58">
        <v>119</v>
      </c>
      <c r="H9" s="58"/>
      <c r="I9" s="14">
        <f t="shared" ref="I9:I17" si="0">SUM(F9:H9)-H9</f>
        <v>207</v>
      </c>
      <c r="J9" s="50">
        <f>J32+1</f>
        <v>3</v>
      </c>
      <c r="K9" s="47">
        <v>23</v>
      </c>
    </row>
    <row r="10" spans="1:11" x14ac:dyDescent="0.35">
      <c r="A10" s="3">
        <f t="shared" ref="A10:A26" si="1">A9+1</f>
        <v>3</v>
      </c>
      <c r="B10" s="3" t="s">
        <v>21</v>
      </c>
      <c r="C10" s="3">
        <v>2223</v>
      </c>
      <c r="D10" s="3" t="s">
        <v>33</v>
      </c>
      <c r="E10" s="22" t="s">
        <v>91</v>
      </c>
      <c r="F10" s="58">
        <v>99</v>
      </c>
      <c r="G10" s="58">
        <v>84</v>
      </c>
      <c r="H10" s="58"/>
      <c r="I10" s="14">
        <f t="shared" si="0"/>
        <v>183</v>
      </c>
      <c r="J10" s="50">
        <f>J12+1</f>
        <v>5</v>
      </c>
      <c r="K10" s="47">
        <v>19</v>
      </c>
    </row>
    <row r="11" spans="1:11" x14ac:dyDescent="0.35">
      <c r="A11" s="3">
        <f t="shared" si="1"/>
        <v>4</v>
      </c>
      <c r="B11" s="3" t="s">
        <v>36</v>
      </c>
      <c r="C11" s="3">
        <v>4040</v>
      </c>
      <c r="D11" s="3" t="s">
        <v>34</v>
      </c>
      <c r="E11" s="22" t="s">
        <v>92</v>
      </c>
      <c r="F11" s="58">
        <v>142</v>
      </c>
      <c r="G11" s="58">
        <v>136</v>
      </c>
      <c r="H11" s="58"/>
      <c r="I11" s="14">
        <f t="shared" si="0"/>
        <v>278</v>
      </c>
      <c r="J11" s="50">
        <v>1</v>
      </c>
      <c r="K11" s="47">
        <v>25</v>
      </c>
    </row>
    <row r="12" spans="1:11" x14ac:dyDescent="0.35">
      <c r="A12" s="3">
        <f t="shared" si="1"/>
        <v>5</v>
      </c>
      <c r="B12" s="3" t="s">
        <v>37</v>
      </c>
      <c r="C12" s="3">
        <v>2292</v>
      </c>
      <c r="D12" s="3" t="s">
        <v>38</v>
      </c>
      <c r="E12" s="22" t="s">
        <v>93</v>
      </c>
      <c r="F12" s="58">
        <v>101</v>
      </c>
      <c r="G12" s="58">
        <v>87</v>
      </c>
      <c r="H12" s="58"/>
      <c r="I12" s="14">
        <f t="shared" si="0"/>
        <v>188</v>
      </c>
      <c r="J12" s="50">
        <f>J9+1</f>
        <v>4</v>
      </c>
      <c r="K12" s="47">
        <v>20</v>
      </c>
    </row>
    <row r="13" spans="1:11" x14ac:dyDescent="0.35">
      <c r="A13" s="3">
        <f t="shared" si="1"/>
        <v>6</v>
      </c>
      <c r="B13" s="3" t="s">
        <v>3</v>
      </c>
      <c r="C13" s="3">
        <v>2451</v>
      </c>
      <c r="D13" s="3" t="s">
        <v>34</v>
      </c>
      <c r="E13" s="22"/>
      <c r="F13" s="58"/>
      <c r="G13" s="58"/>
      <c r="H13" s="58"/>
      <c r="I13" s="14"/>
      <c r="J13" s="50"/>
      <c r="K13" s="47"/>
    </row>
    <row r="14" spans="1:11" x14ac:dyDescent="0.35">
      <c r="A14" s="3">
        <f t="shared" si="1"/>
        <v>7</v>
      </c>
      <c r="B14" s="3" t="s">
        <v>20</v>
      </c>
      <c r="C14" s="3">
        <v>2443</v>
      </c>
      <c r="D14" s="3" t="s">
        <v>34</v>
      </c>
      <c r="E14" s="22" t="s">
        <v>94</v>
      </c>
      <c r="F14" s="58">
        <v>20</v>
      </c>
      <c r="G14" s="58">
        <v>56</v>
      </c>
      <c r="H14" s="58"/>
      <c r="I14" s="14">
        <f t="shared" si="0"/>
        <v>76</v>
      </c>
      <c r="J14" s="50">
        <f>J28+1</f>
        <v>11</v>
      </c>
      <c r="K14" s="47">
        <v>13</v>
      </c>
    </row>
    <row r="15" spans="1:11" x14ac:dyDescent="0.35">
      <c r="A15" s="3">
        <f t="shared" si="1"/>
        <v>8</v>
      </c>
      <c r="B15" s="3" t="s">
        <v>39</v>
      </c>
      <c r="C15" s="3">
        <v>2537</v>
      </c>
      <c r="D15" s="3" t="s">
        <v>34</v>
      </c>
      <c r="E15" s="22" t="s">
        <v>95</v>
      </c>
      <c r="F15" s="58">
        <v>59</v>
      </c>
      <c r="G15" s="58">
        <v>74</v>
      </c>
      <c r="H15" s="58"/>
      <c r="I15" s="14">
        <f t="shared" si="0"/>
        <v>133</v>
      </c>
      <c r="J15" s="50">
        <f>J10+1</f>
        <v>6</v>
      </c>
      <c r="K15" s="47">
        <v>18</v>
      </c>
    </row>
    <row r="16" spans="1:11" x14ac:dyDescent="0.35">
      <c r="A16" s="3">
        <f t="shared" si="1"/>
        <v>9</v>
      </c>
      <c r="B16" s="3" t="s">
        <v>31</v>
      </c>
      <c r="C16" s="3">
        <v>4109</v>
      </c>
      <c r="D16" s="3" t="s">
        <v>33</v>
      </c>
      <c r="E16" s="22" t="s">
        <v>96</v>
      </c>
      <c r="F16" s="58">
        <v>55</v>
      </c>
      <c r="G16" s="58">
        <v>76</v>
      </c>
      <c r="H16" s="58"/>
      <c r="I16" s="14">
        <f t="shared" si="0"/>
        <v>131</v>
      </c>
      <c r="J16" s="50">
        <f>J15+1</f>
        <v>7</v>
      </c>
      <c r="K16" s="47">
        <v>17</v>
      </c>
    </row>
    <row r="17" spans="1:11" x14ac:dyDescent="0.35">
      <c r="A17" s="3">
        <f t="shared" si="1"/>
        <v>10</v>
      </c>
      <c r="B17" s="3" t="s">
        <v>2</v>
      </c>
      <c r="C17" s="3">
        <v>2191</v>
      </c>
      <c r="D17" s="3" t="s">
        <v>33</v>
      </c>
      <c r="E17" s="22" t="s">
        <v>97</v>
      </c>
      <c r="F17" s="58">
        <v>54</v>
      </c>
      <c r="G17" s="58">
        <v>61</v>
      </c>
      <c r="H17" s="58"/>
      <c r="I17" s="14">
        <f t="shared" si="0"/>
        <v>115</v>
      </c>
      <c r="J17" s="50">
        <f>J16+1</f>
        <v>8</v>
      </c>
      <c r="K17" s="47">
        <v>16</v>
      </c>
    </row>
    <row r="18" spans="1:11" x14ac:dyDescent="0.35">
      <c r="A18" s="3">
        <f t="shared" si="1"/>
        <v>11</v>
      </c>
      <c r="B18" s="3" t="s">
        <v>43</v>
      </c>
      <c r="C18" s="3">
        <v>2198</v>
      </c>
      <c r="D18" s="3" t="s">
        <v>33</v>
      </c>
      <c r="E18" s="22"/>
      <c r="F18" s="58"/>
      <c r="G18" s="58"/>
      <c r="H18" s="58"/>
      <c r="I18" s="14"/>
      <c r="J18" s="50"/>
      <c r="K18" s="47"/>
    </row>
    <row r="19" spans="1:11" x14ac:dyDescent="0.35">
      <c r="A19" s="3">
        <f t="shared" si="1"/>
        <v>12</v>
      </c>
      <c r="B19" s="3" t="s">
        <v>12</v>
      </c>
      <c r="C19" s="3">
        <v>1891</v>
      </c>
      <c r="D19" s="3" t="s">
        <v>45</v>
      </c>
      <c r="E19" s="22"/>
      <c r="F19" s="58"/>
      <c r="G19" s="58"/>
      <c r="H19" s="58"/>
      <c r="I19" s="14"/>
      <c r="J19" s="50"/>
      <c r="K19" s="47"/>
    </row>
    <row r="20" spans="1:11" x14ac:dyDescent="0.35">
      <c r="A20" s="3">
        <f t="shared" si="1"/>
        <v>13</v>
      </c>
      <c r="B20" s="3" t="s">
        <v>35</v>
      </c>
      <c r="C20" s="3">
        <v>2462</v>
      </c>
      <c r="D20" s="3" t="s">
        <v>34</v>
      </c>
      <c r="E20" s="22"/>
      <c r="F20" s="58"/>
      <c r="G20" s="58"/>
      <c r="H20" s="58"/>
      <c r="I20" s="14"/>
      <c r="J20" s="50"/>
      <c r="K20" s="47"/>
    </row>
    <row r="21" spans="1:11" x14ac:dyDescent="0.35">
      <c r="A21" s="3">
        <f t="shared" si="1"/>
        <v>14</v>
      </c>
      <c r="B21" s="3" t="s">
        <v>40</v>
      </c>
      <c r="C21" s="3"/>
      <c r="D21" s="3" t="s">
        <v>41</v>
      </c>
      <c r="E21" s="22"/>
      <c r="F21" s="58"/>
      <c r="G21" s="58"/>
      <c r="H21" s="58"/>
      <c r="I21" s="14"/>
      <c r="J21" s="50"/>
      <c r="K21" s="47"/>
    </row>
    <row r="22" spans="1:11" x14ac:dyDescent="0.35">
      <c r="A22" s="3">
        <f t="shared" si="1"/>
        <v>15</v>
      </c>
      <c r="B22" s="3" t="s">
        <v>42</v>
      </c>
      <c r="C22" s="3">
        <v>2177</v>
      </c>
      <c r="D22" s="3" t="s">
        <v>33</v>
      </c>
      <c r="E22" s="22"/>
      <c r="F22" s="58"/>
      <c r="G22" s="58"/>
      <c r="H22" s="58"/>
      <c r="I22" s="14"/>
      <c r="J22" s="50"/>
      <c r="K22" s="47"/>
    </row>
    <row r="23" spans="1:11" x14ac:dyDescent="0.35">
      <c r="A23" s="3">
        <f t="shared" si="1"/>
        <v>16</v>
      </c>
      <c r="B23" s="3" t="s">
        <v>44</v>
      </c>
      <c r="C23" s="3">
        <v>2354</v>
      </c>
      <c r="D23" s="3" t="s">
        <v>38</v>
      </c>
      <c r="E23" s="22"/>
      <c r="F23" s="58"/>
      <c r="G23" s="58"/>
      <c r="H23" s="58"/>
      <c r="I23" s="14"/>
      <c r="J23" s="50"/>
      <c r="K23" s="47"/>
    </row>
    <row r="24" spans="1:11" x14ac:dyDescent="0.35">
      <c r="A24" s="3">
        <f t="shared" si="1"/>
        <v>17</v>
      </c>
      <c r="B24" s="3" t="s">
        <v>14</v>
      </c>
      <c r="C24" s="3">
        <v>1862</v>
      </c>
      <c r="D24" s="3" t="s">
        <v>45</v>
      </c>
      <c r="E24" s="22"/>
      <c r="F24" s="58"/>
      <c r="G24" s="58"/>
      <c r="H24" s="58"/>
      <c r="I24" s="14"/>
      <c r="J24" s="50"/>
      <c r="K24" s="47"/>
    </row>
    <row r="25" spans="1:11" x14ac:dyDescent="0.35">
      <c r="A25" s="3">
        <f t="shared" si="1"/>
        <v>18</v>
      </c>
      <c r="B25" s="3" t="s">
        <v>19</v>
      </c>
      <c r="C25" s="3">
        <v>1881</v>
      </c>
      <c r="D25" s="3" t="s">
        <v>45</v>
      </c>
      <c r="E25" s="22"/>
      <c r="F25" s="58"/>
      <c r="G25" s="58"/>
      <c r="H25" s="58"/>
      <c r="I25" s="14"/>
      <c r="J25" s="50"/>
      <c r="K25" s="47"/>
    </row>
    <row r="26" spans="1:11" x14ac:dyDescent="0.35">
      <c r="A26" s="3">
        <f t="shared" si="1"/>
        <v>19</v>
      </c>
      <c r="B26" s="3" t="s">
        <v>13</v>
      </c>
      <c r="C26" s="3"/>
      <c r="D26" s="3" t="s">
        <v>45</v>
      </c>
      <c r="E26" s="22"/>
      <c r="F26" s="58"/>
      <c r="G26" s="58"/>
      <c r="H26" s="58"/>
      <c r="I26" s="14"/>
      <c r="J26" s="50"/>
      <c r="K26" s="47"/>
    </row>
    <row r="27" spans="1:11" x14ac:dyDescent="0.35">
      <c r="A27" s="3">
        <f>A26+1</f>
        <v>20</v>
      </c>
      <c r="B27" s="3" t="s">
        <v>30</v>
      </c>
      <c r="C27" s="3"/>
      <c r="D27" s="3" t="s">
        <v>45</v>
      </c>
      <c r="E27" s="22"/>
      <c r="F27" s="58"/>
      <c r="G27" s="58"/>
      <c r="H27" s="58"/>
      <c r="I27" s="14"/>
      <c r="J27" s="50"/>
      <c r="K27" s="47"/>
    </row>
    <row r="28" spans="1:11" x14ac:dyDescent="0.35">
      <c r="A28" s="3">
        <f t="shared" ref="A28:A30" si="2">A27+1</f>
        <v>21</v>
      </c>
      <c r="B28" s="3" t="s">
        <v>61</v>
      </c>
      <c r="C28" s="3">
        <v>2470</v>
      </c>
      <c r="D28" s="3" t="s">
        <v>34</v>
      </c>
      <c r="E28" s="22" t="s">
        <v>98</v>
      </c>
      <c r="F28" s="58">
        <v>48</v>
      </c>
      <c r="G28" s="58">
        <v>52</v>
      </c>
      <c r="H28" s="58"/>
      <c r="I28" s="14">
        <f t="shared" ref="I28:I32" si="3">F28+G28</f>
        <v>100</v>
      </c>
      <c r="J28" s="50">
        <f>J31+1</f>
        <v>10</v>
      </c>
      <c r="K28" s="47">
        <v>14</v>
      </c>
    </row>
    <row r="29" spans="1:11" x14ac:dyDescent="0.35">
      <c r="A29" s="3">
        <f t="shared" si="2"/>
        <v>22</v>
      </c>
      <c r="B29" s="3" t="s">
        <v>62</v>
      </c>
      <c r="C29" s="3">
        <v>5693</v>
      </c>
      <c r="D29" s="3" t="s">
        <v>34</v>
      </c>
      <c r="E29" s="22"/>
      <c r="F29" s="58"/>
      <c r="G29" s="58"/>
      <c r="H29" s="58"/>
      <c r="I29" s="14"/>
      <c r="J29" s="50"/>
      <c r="K29" s="47"/>
    </row>
    <row r="30" spans="1:11" x14ac:dyDescent="0.35">
      <c r="A30" s="3">
        <f t="shared" si="2"/>
        <v>23</v>
      </c>
      <c r="B30" s="3" t="s">
        <v>63</v>
      </c>
      <c r="C30" s="3"/>
      <c r="D30" s="3" t="s">
        <v>64</v>
      </c>
      <c r="E30" s="22"/>
      <c r="F30" s="58"/>
      <c r="G30" s="58"/>
      <c r="H30" s="58"/>
      <c r="I30" s="14"/>
      <c r="J30" s="50"/>
      <c r="K30" s="47"/>
    </row>
    <row r="31" spans="1:11" x14ac:dyDescent="0.35">
      <c r="A31" s="3">
        <f>A30+1</f>
        <v>24</v>
      </c>
      <c r="B31" s="3" t="s">
        <v>71</v>
      </c>
      <c r="C31" s="1">
        <v>1443</v>
      </c>
      <c r="D31" s="1" t="s">
        <v>72</v>
      </c>
      <c r="E31" s="22" t="s">
        <v>99</v>
      </c>
      <c r="F31" s="58">
        <v>48</v>
      </c>
      <c r="G31" s="58">
        <v>58</v>
      </c>
      <c r="H31" s="58"/>
      <c r="I31" s="14">
        <f t="shared" ref="I31" si="4">F31+G31</f>
        <v>106</v>
      </c>
      <c r="J31" s="50">
        <f>J17+1</f>
        <v>9</v>
      </c>
      <c r="K31" s="47">
        <v>15</v>
      </c>
    </row>
    <row r="32" spans="1:11" x14ac:dyDescent="0.35">
      <c r="A32" s="3">
        <f>A31+1</f>
        <v>25</v>
      </c>
      <c r="B32" s="3" t="s">
        <v>87</v>
      </c>
      <c r="C32" s="1" t="s">
        <v>88</v>
      </c>
      <c r="D32" s="1" t="s">
        <v>38</v>
      </c>
      <c r="E32" s="22"/>
      <c r="F32" s="58">
        <v>109</v>
      </c>
      <c r="G32" s="58">
        <v>138</v>
      </c>
      <c r="H32" s="58"/>
      <c r="I32" s="14">
        <f t="shared" si="3"/>
        <v>247</v>
      </c>
      <c r="J32" s="50">
        <f>J11+1</f>
        <v>2</v>
      </c>
      <c r="K32" s="47">
        <v>23</v>
      </c>
    </row>
    <row r="33" spans="1:11" x14ac:dyDescent="0.35">
      <c r="I33" s="59">
        <f>SUM(I8:I32)</f>
        <v>1798</v>
      </c>
      <c r="J33" s="59">
        <f t="shared" ref="J33:K33" si="5">SUM(J8:J32)</f>
        <v>78</v>
      </c>
      <c r="K33" s="59">
        <f t="shared" si="5"/>
        <v>215</v>
      </c>
    </row>
    <row r="36" spans="1:11" x14ac:dyDescent="0.25">
      <c r="A36" s="28" t="s">
        <v>53</v>
      </c>
      <c r="B36"/>
      <c r="C36"/>
      <c r="D36"/>
      <c r="E36"/>
      <c r="F36"/>
      <c r="G36"/>
      <c r="H36"/>
    </row>
    <row r="37" spans="1:11" x14ac:dyDescent="0.25">
      <c r="A37" s="28" t="s">
        <v>60</v>
      </c>
      <c r="B37"/>
      <c r="C37"/>
      <c r="D37"/>
      <c r="E37"/>
      <c r="F37"/>
      <c r="G37"/>
      <c r="H37"/>
    </row>
    <row r="38" spans="1:11" x14ac:dyDescent="0.25">
      <c r="A38" s="28" t="s">
        <v>54</v>
      </c>
      <c r="B38"/>
      <c r="C38"/>
      <c r="D38"/>
      <c r="E38"/>
      <c r="F38"/>
      <c r="G38"/>
      <c r="H38"/>
    </row>
    <row r="39" spans="1:11" x14ac:dyDescent="0.25">
      <c r="A39" s="28" t="s">
        <v>55</v>
      </c>
      <c r="B39"/>
      <c r="C39"/>
      <c r="D39"/>
      <c r="E39"/>
      <c r="F39"/>
      <c r="G39"/>
      <c r="H39"/>
    </row>
    <row r="40" spans="1:11" x14ac:dyDescent="0.25">
      <c r="A40" s="28" t="s">
        <v>56</v>
      </c>
      <c r="B40"/>
      <c r="C40"/>
      <c r="D40"/>
      <c r="E40"/>
      <c r="F40"/>
      <c r="G40"/>
      <c r="H40"/>
    </row>
  </sheetData>
  <mergeCells count="11">
    <mergeCell ref="A5:J5"/>
    <mergeCell ref="A7:J7"/>
    <mergeCell ref="A1:K2"/>
    <mergeCell ref="A3:A4"/>
    <mergeCell ref="B3:B4"/>
    <mergeCell ref="C3:C4"/>
    <mergeCell ref="D3:D4"/>
    <mergeCell ref="E3:E4"/>
    <mergeCell ref="I3:I4"/>
    <mergeCell ref="J3:J4"/>
    <mergeCell ref="K3:K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0" zoomScaleNormal="80" workbookViewId="0">
      <selection activeCell="E17" sqref="E17"/>
    </sheetView>
  </sheetViews>
  <sheetFormatPr baseColWidth="10" defaultRowHeight="15.5" x14ac:dyDescent="0.35"/>
  <cols>
    <col min="1" max="1" width="11.7265625" style="1" customWidth="1"/>
    <col min="2" max="2" width="27.1796875" style="1" bestFit="1" customWidth="1"/>
    <col min="3" max="3" width="13.26953125" style="1" customWidth="1"/>
    <col min="4" max="4" width="24.26953125" style="1" bestFit="1" customWidth="1"/>
    <col min="5" max="5" width="15.26953125" style="1" customWidth="1"/>
    <col min="6" max="6" width="21.453125" style="8" customWidth="1"/>
    <col min="7" max="8" width="21.453125" style="7" customWidth="1"/>
    <col min="9" max="9" width="22.1796875" customWidth="1"/>
    <col min="10" max="11" width="10.26953125" customWidth="1"/>
    <col min="12" max="12" width="12" bestFit="1" customWidth="1"/>
  </cols>
  <sheetData>
    <row r="1" spans="1:11" ht="13" thickTop="1" x14ac:dyDescent="0.25">
      <c r="A1" s="99" t="str">
        <f>'1ª PRUEBA Arroyomolinos'!A1:K2</f>
        <v>LIGA FAM FF 2019</v>
      </c>
      <c r="B1" s="100"/>
      <c r="C1" s="100"/>
      <c r="D1" s="100"/>
      <c r="E1" s="100"/>
      <c r="F1" s="100"/>
      <c r="G1" s="100"/>
      <c r="H1" s="100"/>
      <c r="I1" s="101"/>
      <c r="J1" s="101"/>
      <c r="K1" s="102"/>
    </row>
    <row r="2" spans="1:11" ht="12.5" x14ac:dyDescent="0.25">
      <c r="A2" s="103"/>
      <c r="B2" s="104"/>
      <c r="C2" s="104"/>
      <c r="D2" s="104"/>
      <c r="E2" s="104"/>
      <c r="F2" s="104"/>
      <c r="G2" s="104"/>
      <c r="H2" s="104"/>
      <c r="I2" s="104"/>
      <c r="J2" s="104"/>
      <c r="K2" s="105"/>
    </row>
    <row r="3" spans="1:11" ht="51.75" customHeight="1" x14ac:dyDescent="0.25">
      <c r="A3" s="106" t="s">
        <v>11</v>
      </c>
      <c r="B3" s="108" t="s">
        <v>10</v>
      </c>
      <c r="C3" s="71" t="s">
        <v>26</v>
      </c>
      <c r="D3" s="108" t="s">
        <v>8</v>
      </c>
      <c r="E3" s="111" t="s">
        <v>25</v>
      </c>
      <c r="F3" s="39" t="s">
        <v>27</v>
      </c>
      <c r="G3" s="39" t="s">
        <v>28</v>
      </c>
      <c r="H3" s="39" t="s">
        <v>66</v>
      </c>
      <c r="I3" s="113" t="s">
        <v>24</v>
      </c>
      <c r="J3" s="115" t="s">
        <v>23</v>
      </c>
      <c r="K3" s="116" t="s">
        <v>22</v>
      </c>
    </row>
    <row r="4" spans="1:11" ht="51.75" customHeight="1" x14ac:dyDescent="0.25">
      <c r="A4" s="107"/>
      <c r="B4" s="109"/>
      <c r="C4" s="110"/>
      <c r="D4" s="109"/>
      <c r="E4" s="112"/>
      <c r="F4" s="11" t="s">
        <v>17</v>
      </c>
      <c r="G4" s="11" t="s">
        <v>17</v>
      </c>
      <c r="H4" s="11" t="s">
        <v>17</v>
      </c>
      <c r="I4" s="114"/>
      <c r="J4" s="115"/>
      <c r="K4" s="116"/>
    </row>
    <row r="5" spans="1:11" x14ac:dyDescent="0.25">
      <c r="A5" s="97" t="s">
        <v>16</v>
      </c>
      <c r="B5" s="98"/>
      <c r="C5" s="98"/>
      <c r="D5" s="98"/>
      <c r="E5" s="98"/>
      <c r="F5" s="98"/>
      <c r="G5" s="98"/>
      <c r="H5" s="98"/>
      <c r="I5" s="98"/>
      <c r="J5" s="98"/>
      <c r="K5" s="38"/>
    </row>
    <row r="6" spans="1:11" x14ac:dyDescent="0.35">
      <c r="A6" s="4"/>
      <c r="B6" s="20"/>
      <c r="C6" s="17"/>
      <c r="D6" s="16"/>
      <c r="E6" s="15"/>
      <c r="F6" s="21"/>
      <c r="G6" s="21"/>
      <c r="H6" s="21"/>
      <c r="I6" s="19"/>
      <c r="J6" s="19"/>
      <c r="K6" s="18"/>
    </row>
    <row r="7" spans="1:11" x14ac:dyDescent="0.25">
      <c r="A7" s="97" t="s">
        <v>15</v>
      </c>
      <c r="B7" s="98"/>
      <c r="C7" s="98"/>
      <c r="D7" s="98"/>
      <c r="E7" s="98"/>
      <c r="F7" s="98"/>
      <c r="G7" s="98"/>
      <c r="H7" s="98"/>
      <c r="I7" s="98"/>
      <c r="J7" s="98"/>
      <c r="K7" s="38"/>
    </row>
    <row r="8" spans="1:11" x14ac:dyDescent="0.35">
      <c r="A8" s="3">
        <v>1</v>
      </c>
      <c r="B8" s="3" t="s">
        <v>32</v>
      </c>
      <c r="C8" s="3">
        <v>2222</v>
      </c>
      <c r="D8" s="3" t="s">
        <v>33</v>
      </c>
      <c r="E8" s="22" t="s">
        <v>100</v>
      </c>
      <c r="F8" s="51">
        <v>17</v>
      </c>
      <c r="G8" s="51">
        <v>12</v>
      </c>
      <c r="H8" s="51"/>
      <c r="I8" s="50">
        <f>SUM(F8:H8)</f>
        <v>29</v>
      </c>
      <c r="J8" s="50">
        <v>9</v>
      </c>
      <c r="K8" s="52">
        <v>14</v>
      </c>
    </row>
    <row r="9" spans="1:11" x14ac:dyDescent="0.35">
      <c r="A9" s="3">
        <f>A8+1</f>
        <v>2</v>
      </c>
      <c r="B9" s="3" t="s">
        <v>0</v>
      </c>
      <c r="C9" s="3">
        <v>2453</v>
      </c>
      <c r="D9" s="3" t="s">
        <v>34</v>
      </c>
      <c r="E9" s="22" t="s">
        <v>101</v>
      </c>
      <c r="F9" s="51">
        <v>90</v>
      </c>
      <c r="G9" s="51">
        <v>111</v>
      </c>
      <c r="H9" s="51"/>
      <c r="I9" s="50">
        <f t="shared" ref="I9:I31" si="0">SUM(F9:H9)</f>
        <v>201</v>
      </c>
      <c r="J9" s="50">
        <v>2</v>
      </c>
      <c r="K9" s="52">
        <v>23</v>
      </c>
    </row>
    <row r="10" spans="1:11" x14ac:dyDescent="0.35">
      <c r="A10" s="3">
        <f t="shared" ref="A10:A26" si="1">A9+1</f>
        <v>3</v>
      </c>
      <c r="B10" s="3" t="s">
        <v>21</v>
      </c>
      <c r="C10" s="3">
        <v>2223</v>
      </c>
      <c r="D10" s="3" t="s">
        <v>33</v>
      </c>
      <c r="E10" s="22" t="s">
        <v>102</v>
      </c>
      <c r="F10" s="51">
        <v>88</v>
      </c>
      <c r="G10" s="51">
        <v>75</v>
      </c>
      <c r="H10" s="51"/>
      <c r="I10" s="50">
        <f t="shared" si="0"/>
        <v>163</v>
      </c>
      <c r="J10" s="50">
        <v>3</v>
      </c>
      <c r="K10" s="52">
        <v>20</v>
      </c>
    </row>
    <row r="11" spans="1:11" x14ac:dyDescent="0.35">
      <c r="A11" s="3">
        <f t="shared" si="1"/>
        <v>4</v>
      </c>
      <c r="B11" s="3" t="s">
        <v>36</v>
      </c>
      <c r="C11" s="3">
        <v>4040</v>
      </c>
      <c r="D11" s="3" t="s">
        <v>34</v>
      </c>
      <c r="E11" s="22" t="s">
        <v>103</v>
      </c>
      <c r="F11" s="51">
        <v>129</v>
      </c>
      <c r="G11" s="51">
        <v>123</v>
      </c>
      <c r="H11" s="51"/>
      <c r="I11" s="50">
        <f t="shared" si="0"/>
        <v>252</v>
      </c>
      <c r="J11" s="50">
        <v>1</v>
      </c>
      <c r="K11" s="52">
        <v>25</v>
      </c>
    </row>
    <row r="12" spans="1:11" x14ac:dyDescent="0.35">
      <c r="A12" s="3">
        <f t="shared" si="1"/>
        <v>5</v>
      </c>
      <c r="B12" s="3" t="s">
        <v>37</v>
      </c>
      <c r="C12" s="3">
        <v>2292</v>
      </c>
      <c r="D12" s="3" t="s">
        <v>38</v>
      </c>
      <c r="E12" s="22"/>
      <c r="F12" s="51"/>
      <c r="G12" s="51"/>
      <c r="H12" s="51"/>
      <c r="I12" s="50"/>
      <c r="J12" s="50"/>
      <c r="K12" s="52"/>
    </row>
    <row r="13" spans="1:11" x14ac:dyDescent="0.35">
      <c r="A13" s="3">
        <f t="shared" si="1"/>
        <v>6</v>
      </c>
      <c r="B13" s="3" t="s">
        <v>3</v>
      </c>
      <c r="C13" s="3">
        <v>2451</v>
      </c>
      <c r="D13" s="3" t="s">
        <v>34</v>
      </c>
      <c r="E13" s="22"/>
      <c r="F13" s="51"/>
      <c r="G13" s="51"/>
      <c r="H13" s="51"/>
      <c r="I13" s="50"/>
      <c r="J13" s="50"/>
      <c r="K13" s="52"/>
    </row>
    <row r="14" spans="1:11" x14ac:dyDescent="0.35">
      <c r="A14" s="3">
        <f t="shared" si="1"/>
        <v>7</v>
      </c>
      <c r="B14" s="3" t="s">
        <v>20</v>
      </c>
      <c r="C14" s="3">
        <v>2443</v>
      </c>
      <c r="D14" s="3" t="s">
        <v>34</v>
      </c>
      <c r="E14" s="22" t="s">
        <v>104</v>
      </c>
      <c r="F14" s="51">
        <v>37</v>
      </c>
      <c r="G14" s="51">
        <v>54</v>
      </c>
      <c r="H14" s="51"/>
      <c r="I14" s="50">
        <f t="shared" si="0"/>
        <v>91</v>
      </c>
      <c r="J14" s="50">
        <v>8</v>
      </c>
      <c r="K14" s="52">
        <v>15</v>
      </c>
    </row>
    <row r="15" spans="1:11" x14ac:dyDescent="0.35">
      <c r="A15" s="3">
        <f t="shared" si="1"/>
        <v>8</v>
      </c>
      <c r="B15" s="3" t="s">
        <v>39</v>
      </c>
      <c r="C15" s="3">
        <v>2537</v>
      </c>
      <c r="D15" s="3" t="s">
        <v>34</v>
      </c>
      <c r="E15" s="22" t="s">
        <v>105</v>
      </c>
      <c r="F15" s="51">
        <v>63</v>
      </c>
      <c r="G15" s="51">
        <v>58</v>
      </c>
      <c r="H15" s="51"/>
      <c r="I15" s="50">
        <f t="shared" si="0"/>
        <v>121</v>
      </c>
      <c r="J15" s="50">
        <v>7</v>
      </c>
      <c r="K15" s="52">
        <v>16</v>
      </c>
    </row>
    <row r="16" spans="1:11" x14ac:dyDescent="0.35">
      <c r="A16" s="3">
        <f t="shared" si="1"/>
        <v>9</v>
      </c>
      <c r="B16" s="3" t="s">
        <v>31</v>
      </c>
      <c r="C16" s="3">
        <v>4109</v>
      </c>
      <c r="D16" s="3" t="s">
        <v>33</v>
      </c>
      <c r="E16" s="22" t="s">
        <v>106</v>
      </c>
      <c r="F16" s="51">
        <v>64</v>
      </c>
      <c r="G16" s="51">
        <v>82</v>
      </c>
      <c r="H16" s="51"/>
      <c r="I16" s="50">
        <f t="shared" si="0"/>
        <v>146</v>
      </c>
      <c r="J16" s="50">
        <v>5</v>
      </c>
      <c r="K16" s="52">
        <v>18</v>
      </c>
    </row>
    <row r="17" spans="1:11" x14ac:dyDescent="0.35">
      <c r="A17" s="3">
        <f t="shared" si="1"/>
        <v>10</v>
      </c>
      <c r="B17" s="3" t="s">
        <v>2</v>
      </c>
      <c r="C17" s="3">
        <v>2191</v>
      </c>
      <c r="D17" s="3" t="s">
        <v>33</v>
      </c>
      <c r="E17" s="22" t="s">
        <v>107</v>
      </c>
      <c r="F17" s="51">
        <v>78</v>
      </c>
      <c r="G17" s="51">
        <v>76</v>
      </c>
      <c r="H17" s="51"/>
      <c r="I17" s="50">
        <f t="shared" si="0"/>
        <v>154</v>
      </c>
      <c r="J17" s="50">
        <v>4</v>
      </c>
      <c r="K17" s="52">
        <v>19</v>
      </c>
    </row>
    <row r="18" spans="1:11" x14ac:dyDescent="0.35">
      <c r="A18" s="3">
        <f t="shared" si="1"/>
        <v>11</v>
      </c>
      <c r="B18" s="3" t="s">
        <v>43</v>
      </c>
      <c r="C18" s="3">
        <v>2198</v>
      </c>
      <c r="D18" s="3" t="s">
        <v>33</v>
      </c>
      <c r="E18" s="22"/>
      <c r="F18" s="51"/>
      <c r="G18" s="51"/>
      <c r="H18" s="51"/>
      <c r="I18" s="50"/>
      <c r="J18" s="50"/>
      <c r="K18" s="52"/>
    </row>
    <row r="19" spans="1:11" x14ac:dyDescent="0.35">
      <c r="A19" s="3">
        <f t="shared" si="1"/>
        <v>12</v>
      </c>
      <c r="B19" s="3" t="s">
        <v>12</v>
      </c>
      <c r="C19" s="3">
        <v>1891</v>
      </c>
      <c r="D19" s="3" t="s">
        <v>45</v>
      </c>
      <c r="E19" s="22"/>
      <c r="F19" s="51"/>
      <c r="G19" s="51"/>
      <c r="H19" s="51"/>
      <c r="I19" s="50"/>
      <c r="J19" s="50"/>
      <c r="K19" s="52"/>
    </row>
    <row r="20" spans="1:11" x14ac:dyDescent="0.35">
      <c r="A20" s="3">
        <f t="shared" si="1"/>
        <v>13</v>
      </c>
      <c r="B20" s="3" t="s">
        <v>35</v>
      </c>
      <c r="C20" s="3">
        <v>2462</v>
      </c>
      <c r="D20" s="3" t="s">
        <v>34</v>
      </c>
      <c r="E20" s="22"/>
      <c r="F20" s="51"/>
      <c r="G20" s="51"/>
      <c r="H20" s="51"/>
      <c r="I20" s="50"/>
      <c r="J20" s="50"/>
      <c r="K20" s="52"/>
    </row>
    <row r="21" spans="1:11" x14ac:dyDescent="0.35">
      <c r="A21" s="3">
        <f t="shared" si="1"/>
        <v>14</v>
      </c>
      <c r="B21" s="3" t="s">
        <v>40</v>
      </c>
      <c r="C21" s="3"/>
      <c r="D21" s="3" t="s">
        <v>41</v>
      </c>
      <c r="E21" s="22"/>
      <c r="F21" s="51"/>
      <c r="G21" s="51"/>
      <c r="H21" s="51"/>
      <c r="I21" s="50"/>
      <c r="J21" s="50"/>
      <c r="K21" s="52"/>
    </row>
    <row r="22" spans="1:11" x14ac:dyDescent="0.35">
      <c r="A22" s="3">
        <f t="shared" si="1"/>
        <v>15</v>
      </c>
      <c r="B22" s="3" t="s">
        <v>42</v>
      </c>
      <c r="C22" s="3">
        <v>2177</v>
      </c>
      <c r="D22" s="3" t="s">
        <v>33</v>
      </c>
      <c r="E22" s="22"/>
      <c r="F22" s="51"/>
      <c r="G22" s="51"/>
      <c r="H22" s="51"/>
      <c r="I22" s="50"/>
      <c r="J22" s="50"/>
      <c r="K22" s="52"/>
    </row>
    <row r="23" spans="1:11" x14ac:dyDescent="0.35">
      <c r="A23" s="3">
        <f t="shared" si="1"/>
        <v>16</v>
      </c>
      <c r="B23" s="3" t="s">
        <v>44</v>
      </c>
      <c r="C23" s="3">
        <v>2354</v>
      </c>
      <c r="D23" s="3" t="s">
        <v>38</v>
      </c>
      <c r="E23" s="22"/>
      <c r="F23" s="51"/>
      <c r="G23" s="51"/>
      <c r="H23" s="51"/>
      <c r="I23" s="50"/>
      <c r="J23" s="50"/>
      <c r="K23" s="52"/>
    </row>
    <row r="24" spans="1:11" x14ac:dyDescent="0.35">
      <c r="A24" s="3">
        <f t="shared" si="1"/>
        <v>17</v>
      </c>
      <c r="B24" s="3" t="s">
        <v>14</v>
      </c>
      <c r="C24" s="3">
        <v>1862</v>
      </c>
      <c r="D24" s="3" t="s">
        <v>45</v>
      </c>
      <c r="E24" s="22"/>
      <c r="F24" s="51"/>
      <c r="G24" s="51"/>
      <c r="H24" s="51"/>
      <c r="I24" s="50"/>
      <c r="J24" s="50"/>
      <c r="K24" s="52"/>
    </row>
    <row r="25" spans="1:11" x14ac:dyDescent="0.35">
      <c r="A25" s="3">
        <f t="shared" si="1"/>
        <v>18</v>
      </c>
      <c r="B25" s="3" t="s">
        <v>19</v>
      </c>
      <c r="C25" s="3">
        <v>1881</v>
      </c>
      <c r="D25" s="3" t="s">
        <v>45</v>
      </c>
      <c r="E25" s="22"/>
      <c r="F25" s="51"/>
      <c r="G25" s="51"/>
      <c r="H25" s="51"/>
      <c r="I25" s="50"/>
      <c r="J25" s="50"/>
      <c r="K25" s="52"/>
    </row>
    <row r="26" spans="1:11" x14ac:dyDescent="0.35">
      <c r="A26" s="3">
        <f t="shared" si="1"/>
        <v>19</v>
      </c>
      <c r="B26" s="3" t="s">
        <v>13</v>
      </c>
      <c r="C26" s="3"/>
      <c r="D26" s="3" t="s">
        <v>45</v>
      </c>
      <c r="E26" s="22"/>
      <c r="F26" s="51"/>
      <c r="G26" s="51"/>
      <c r="H26" s="51"/>
      <c r="I26" s="50"/>
      <c r="J26" s="50"/>
      <c r="K26" s="52"/>
    </row>
    <row r="27" spans="1:11" x14ac:dyDescent="0.35">
      <c r="A27" s="3">
        <f>A26+1</f>
        <v>20</v>
      </c>
      <c r="B27" s="3" t="s">
        <v>30</v>
      </c>
      <c r="C27" s="3"/>
      <c r="D27" s="3" t="s">
        <v>45</v>
      </c>
      <c r="E27" s="22"/>
      <c r="F27" s="51"/>
      <c r="G27" s="51"/>
      <c r="H27" s="51"/>
      <c r="I27" s="50"/>
      <c r="J27" s="50"/>
      <c r="K27" s="52"/>
    </row>
    <row r="28" spans="1:11" x14ac:dyDescent="0.35">
      <c r="A28" s="3">
        <f t="shared" ref="A28:A31" si="2">A27+1</f>
        <v>21</v>
      </c>
      <c r="B28" s="3" t="s">
        <v>61</v>
      </c>
      <c r="C28" s="3">
        <v>2470</v>
      </c>
      <c r="D28" s="3" t="s">
        <v>34</v>
      </c>
      <c r="E28" s="22"/>
      <c r="F28" s="53"/>
      <c r="G28" s="53"/>
      <c r="H28" s="53"/>
      <c r="I28" s="50"/>
      <c r="J28" s="50"/>
      <c r="K28" s="52"/>
    </row>
    <row r="29" spans="1:11" x14ac:dyDescent="0.35">
      <c r="A29" s="3">
        <f t="shared" si="2"/>
        <v>22</v>
      </c>
      <c r="B29" s="3" t="s">
        <v>62</v>
      </c>
      <c r="C29" s="3">
        <v>5693</v>
      </c>
      <c r="D29" s="3" t="s">
        <v>34</v>
      </c>
      <c r="E29" s="22"/>
      <c r="F29" s="53"/>
      <c r="G29" s="53"/>
      <c r="H29" s="53"/>
      <c r="I29" s="50"/>
      <c r="J29" s="50"/>
      <c r="K29" s="52"/>
    </row>
    <row r="30" spans="1:11" x14ac:dyDescent="0.35">
      <c r="A30" s="3">
        <f t="shared" si="2"/>
        <v>23</v>
      </c>
      <c r="B30" s="3" t="s">
        <v>63</v>
      </c>
      <c r="C30" s="3"/>
      <c r="D30" s="3" t="s">
        <v>64</v>
      </c>
      <c r="E30" s="22"/>
      <c r="F30" s="53"/>
      <c r="G30" s="53"/>
      <c r="H30" s="53"/>
      <c r="I30" s="50"/>
      <c r="J30" s="50"/>
      <c r="K30" s="52"/>
    </row>
    <row r="31" spans="1:11" x14ac:dyDescent="0.35">
      <c r="A31" s="3">
        <f t="shared" si="2"/>
        <v>24</v>
      </c>
      <c r="B31" s="3" t="s">
        <v>71</v>
      </c>
      <c r="C31" s="1">
        <v>1443</v>
      </c>
      <c r="D31" s="1" t="s">
        <v>72</v>
      </c>
      <c r="E31" s="22" t="s">
        <v>108</v>
      </c>
      <c r="F31" s="54">
        <v>54</v>
      </c>
      <c r="G31" s="55">
        <v>71</v>
      </c>
      <c r="H31" s="55"/>
      <c r="I31" s="50">
        <f t="shared" si="0"/>
        <v>125</v>
      </c>
      <c r="J31" s="50">
        <v>6</v>
      </c>
      <c r="K31" s="52">
        <v>17</v>
      </c>
    </row>
    <row r="32" spans="1:11" x14ac:dyDescent="0.35">
      <c r="A32" s="3">
        <f>A31+1</f>
        <v>25</v>
      </c>
      <c r="B32" s="3" t="s">
        <v>87</v>
      </c>
      <c r="C32" s="1" t="s">
        <v>88</v>
      </c>
      <c r="D32" s="1" t="s">
        <v>38</v>
      </c>
      <c r="E32" s="22"/>
      <c r="F32" s="51"/>
      <c r="G32" s="51"/>
      <c r="H32" s="51"/>
      <c r="I32" s="50"/>
      <c r="J32" s="50"/>
      <c r="K32" s="52"/>
    </row>
    <row r="35" spans="1:1" x14ac:dyDescent="0.35">
      <c r="A35" s="28" t="s">
        <v>53</v>
      </c>
    </row>
    <row r="36" spans="1:1" x14ac:dyDescent="0.35">
      <c r="A36" s="28" t="s">
        <v>60</v>
      </c>
    </row>
    <row r="37" spans="1:1" x14ac:dyDescent="0.35">
      <c r="A37" s="28" t="s">
        <v>54</v>
      </c>
    </row>
    <row r="38" spans="1:1" x14ac:dyDescent="0.35">
      <c r="A38" s="28" t="s">
        <v>55</v>
      </c>
    </row>
    <row r="39" spans="1:1" x14ac:dyDescent="0.35">
      <c r="A39" s="28" t="s">
        <v>56</v>
      </c>
    </row>
  </sheetData>
  <mergeCells count="11">
    <mergeCell ref="A5:J5"/>
    <mergeCell ref="A7:J7"/>
    <mergeCell ref="A1:K2"/>
    <mergeCell ref="A3:A4"/>
    <mergeCell ref="B3:B4"/>
    <mergeCell ref="C3:C4"/>
    <mergeCell ref="D3:D4"/>
    <mergeCell ref="E3:E4"/>
    <mergeCell ref="I3:I4"/>
    <mergeCell ref="J3:J4"/>
    <mergeCell ref="K3:K4"/>
  </mergeCells>
  <pageMargins left="0.23622047244094491" right="0.23622047244094491" top="0.74803149606299213" bottom="0.74803149606299213" header="0.31496062992125984" footer="0.31496062992125984"/>
  <pageSetup paperSize="9" scale="7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abSelected="1" topLeftCell="A4" zoomScale="80" zoomScaleNormal="80" workbookViewId="0">
      <selection activeCell="E9" sqref="E9"/>
    </sheetView>
  </sheetViews>
  <sheetFormatPr baseColWidth="10" defaultRowHeight="15.5" x14ac:dyDescent="0.35"/>
  <cols>
    <col min="1" max="1" width="11.7265625" style="1" customWidth="1"/>
    <col min="2" max="2" width="27.1796875" style="1" bestFit="1" customWidth="1"/>
    <col min="3" max="3" width="13.26953125" style="1" customWidth="1"/>
    <col min="4" max="4" width="21.81640625" style="1" customWidth="1"/>
    <col min="5" max="5" width="15.26953125" style="1" customWidth="1"/>
    <col min="6" max="6" width="21.453125" style="8" customWidth="1"/>
    <col min="7" max="8" width="21.453125" style="7" customWidth="1"/>
    <col min="9" max="9" width="22.1796875" customWidth="1"/>
    <col min="10" max="11" width="10.26953125" customWidth="1"/>
    <col min="12" max="12" width="12" bestFit="1" customWidth="1"/>
  </cols>
  <sheetData>
    <row r="1" spans="1:11" ht="13" thickTop="1" x14ac:dyDescent="0.25">
      <c r="A1" s="99" t="str">
        <f>'1ª PRUEBA Arroyomolinos'!A1:K2</f>
        <v>LIGA FAM FF 2019</v>
      </c>
      <c r="B1" s="100"/>
      <c r="C1" s="100"/>
      <c r="D1" s="100"/>
      <c r="E1" s="100"/>
      <c r="F1" s="100"/>
      <c r="G1" s="100"/>
      <c r="H1" s="100"/>
      <c r="I1" s="101"/>
      <c r="J1" s="101"/>
      <c r="K1" s="102"/>
    </row>
    <row r="2" spans="1:11" ht="12.5" x14ac:dyDescent="0.25">
      <c r="A2" s="103"/>
      <c r="B2" s="104"/>
      <c r="C2" s="104"/>
      <c r="D2" s="104"/>
      <c r="E2" s="104"/>
      <c r="F2" s="104"/>
      <c r="G2" s="104"/>
      <c r="H2" s="104"/>
      <c r="I2" s="104"/>
      <c r="J2" s="104"/>
      <c r="K2" s="105"/>
    </row>
    <row r="3" spans="1:11" ht="51.75" customHeight="1" x14ac:dyDescent="0.25">
      <c r="A3" s="106" t="s">
        <v>11</v>
      </c>
      <c r="B3" s="108" t="s">
        <v>10</v>
      </c>
      <c r="C3" s="71" t="s">
        <v>26</v>
      </c>
      <c r="D3" s="108" t="s">
        <v>8</v>
      </c>
      <c r="E3" s="111" t="s">
        <v>25</v>
      </c>
      <c r="F3" s="39" t="s">
        <v>27</v>
      </c>
      <c r="G3" s="39" t="s">
        <v>28</v>
      </c>
      <c r="H3" s="39" t="s">
        <v>66</v>
      </c>
      <c r="I3" s="113" t="s">
        <v>24</v>
      </c>
      <c r="J3" s="115" t="s">
        <v>23</v>
      </c>
      <c r="K3" s="116" t="s">
        <v>22</v>
      </c>
    </row>
    <row r="4" spans="1:11" ht="51.75" customHeight="1" x14ac:dyDescent="0.25">
      <c r="A4" s="107"/>
      <c r="B4" s="109"/>
      <c r="C4" s="110"/>
      <c r="D4" s="109"/>
      <c r="E4" s="112"/>
      <c r="F4" s="11" t="s">
        <v>17</v>
      </c>
      <c r="G4" s="11" t="s">
        <v>17</v>
      </c>
      <c r="H4" s="11" t="s">
        <v>17</v>
      </c>
      <c r="I4" s="114"/>
      <c r="J4" s="115"/>
      <c r="K4" s="116"/>
    </row>
    <row r="5" spans="1:11" x14ac:dyDescent="0.25">
      <c r="A5" s="97" t="s">
        <v>16</v>
      </c>
      <c r="B5" s="98"/>
      <c r="C5" s="98"/>
      <c r="D5" s="98"/>
      <c r="E5" s="98"/>
      <c r="F5" s="98"/>
      <c r="G5" s="98"/>
      <c r="H5" s="98"/>
      <c r="I5" s="98"/>
      <c r="J5" s="98"/>
      <c r="K5" s="44"/>
    </row>
    <row r="6" spans="1:11" x14ac:dyDescent="0.35">
      <c r="A6" s="4"/>
      <c r="B6" s="20"/>
      <c r="C6" s="17"/>
      <c r="D6" s="16"/>
      <c r="E6" s="15"/>
      <c r="F6" s="21"/>
      <c r="G6" s="21"/>
      <c r="H6" s="21"/>
      <c r="I6" s="19"/>
      <c r="J6" s="19"/>
      <c r="K6" s="18"/>
    </row>
    <row r="7" spans="1:11" x14ac:dyDescent="0.25">
      <c r="A7" s="97" t="s">
        <v>15</v>
      </c>
      <c r="B7" s="98"/>
      <c r="C7" s="98"/>
      <c r="D7" s="98"/>
      <c r="E7" s="98"/>
      <c r="F7" s="98"/>
      <c r="G7" s="98"/>
      <c r="H7" s="98"/>
      <c r="I7" s="98"/>
      <c r="J7" s="98"/>
      <c r="K7" s="44"/>
    </row>
    <row r="8" spans="1:11" x14ac:dyDescent="0.35">
      <c r="A8" s="3">
        <v>1</v>
      </c>
      <c r="B8" s="3" t="s">
        <v>32</v>
      </c>
      <c r="C8" s="3">
        <v>2222</v>
      </c>
      <c r="D8" s="3" t="s">
        <v>33</v>
      </c>
      <c r="E8" s="48" t="s">
        <v>111</v>
      </c>
      <c r="F8" s="58">
        <v>14</v>
      </c>
      <c r="G8" s="58">
        <v>6</v>
      </c>
      <c r="H8" s="9"/>
      <c r="I8" s="14">
        <f>SUM(F8:H8)</f>
        <v>20</v>
      </c>
      <c r="J8" s="14">
        <v>9</v>
      </c>
      <c r="K8" s="47">
        <v>14</v>
      </c>
    </row>
    <row r="9" spans="1:11" x14ac:dyDescent="0.35">
      <c r="A9" s="3">
        <f>A8+1</f>
        <v>2</v>
      </c>
      <c r="B9" s="3" t="s">
        <v>0</v>
      </c>
      <c r="C9" s="3">
        <v>2453</v>
      </c>
      <c r="D9" s="3" t="s">
        <v>34</v>
      </c>
      <c r="E9" s="48" t="s">
        <v>112</v>
      </c>
      <c r="F9" s="58">
        <v>85</v>
      </c>
      <c r="G9" s="58">
        <v>116</v>
      </c>
      <c r="H9" s="9"/>
      <c r="I9" s="14">
        <f t="shared" ref="I9:I28" si="0">SUM(F9:H9)</f>
        <v>201</v>
      </c>
      <c r="J9" s="14">
        <v>1</v>
      </c>
      <c r="K9" s="47">
        <v>25</v>
      </c>
    </row>
    <row r="10" spans="1:11" x14ac:dyDescent="0.35">
      <c r="A10" s="3">
        <f t="shared" ref="A10:A26" si="1">A9+1</f>
        <v>3</v>
      </c>
      <c r="B10" s="3" t="s">
        <v>21</v>
      </c>
      <c r="C10" s="3">
        <v>2223</v>
      </c>
      <c r="D10" s="3" t="s">
        <v>33</v>
      </c>
      <c r="E10" s="22"/>
      <c r="F10" s="58"/>
      <c r="G10" s="58"/>
      <c r="H10" s="9"/>
      <c r="I10" s="14"/>
      <c r="J10" s="14"/>
      <c r="K10" s="47"/>
    </row>
    <row r="11" spans="1:11" x14ac:dyDescent="0.35">
      <c r="A11" s="3">
        <f t="shared" si="1"/>
        <v>4</v>
      </c>
      <c r="B11" s="3" t="s">
        <v>36</v>
      </c>
      <c r="C11" s="3">
        <v>4040</v>
      </c>
      <c r="D11" s="3" t="s">
        <v>34</v>
      </c>
      <c r="E11" s="22"/>
      <c r="F11" s="58"/>
      <c r="G11" s="58"/>
      <c r="H11" s="9"/>
      <c r="I11" s="14"/>
      <c r="J11" s="14"/>
      <c r="K11" s="47"/>
    </row>
    <row r="12" spans="1:11" x14ac:dyDescent="0.35">
      <c r="A12" s="3">
        <f t="shared" si="1"/>
        <v>5</v>
      </c>
      <c r="B12" s="3" t="s">
        <v>37</v>
      </c>
      <c r="C12" s="3">
        <v>2292</v>
      </c>
      <c r="D12" s="3" t="s">
        <v>38</v>
      </c>
      <c r="E12" s="22"/>
      <c r="F12" s="58"/>
      <c r="G12" s="58"/>
      <c r="H12" s="9"/>
      <c r="I12" s="14"/>
      <c r="J12" s="14"/>
      <c r="K12" s="47"/>
    </row>
    <row r="13" spans="1:11" x14ac:dyDescent="0.35">
      <c r="A13" s="3">
        <f t="shared" si="1"/>
        <v>6</v>
      </c>
      <c r="B13" s="3" t="s">
        <v>3</v>
      </c>
      <c r="C13" s="3">
        <v>2451</v>
      </c>
      <c r="D13" s="3" t="s">
        <v>34</v>
      </c>
      <c r="E13" s="22"/>
      <c r="F13" s="58"/>
      <c r="G13" s="58"/>
      <c r="H13" s="9"/>
      <c r="I13" s="14"/>
      <c r="J13" s="14"/>
      <c r="K13" s="47"/>
    </row>
    <row r="14" spans="1:11" x14ac:dyDescent="0.35">
      <c r="A14" s="3">
        <f t="shared" si="1"/>
        <v>7</v>
      </c>
      <c r="B14" s="3" t="s">
        <v>20</v>
      </c>
      <c r="C14" s="3">
        <v>2443</v>
      </c>
      <c r="D14" s="3" t="s">
        <v>34</v>
      </c>
      <c r="E14" s="48" t="s">
        <v>113</v>
      </c>
      <c r="F14" s="58">
        <v>44</v>
      </c>
      <c r="G14" s="58">
        <v>44</v>
      </c>
      <c r="H14" s="9"/>
      <c r="I14" s="14">
        <f t="shared" si="0"/>
        <v>88</v>
      </c>
      <c r="J14" s="14">
        <v>5</v>
      </c>
      <c r="K14" s="47">
        <v>18</v>
      </c>
    </row>
    <row r="15" spans="1:11" x14ac:dyDescent="0.35">
      <c r="A15" s="3">
        <f t="shared" si="1"/>
        <v>8</v>
      </c>
      <c r="B15" s="3" t="s">
        <v>39</v>
      </c>
      <c r="C15" s="3">
        <v>2537</v>
      </c>
      <c r="D15" s="3" t="s">
        <v>34</v>
      </c>
      <c r="E15" s="48" t="s">
        <v>114</v>
      </c>
      <c r="F15" s="58">
        <v>72</v>
      </c>
      <c r="G15" s="58">
        <v>72</v>
      </c>
      <c r="H15" s="9"/>
      <c r="I15" s="14">
        <f t="shared" si="0"/>
        <v>144</v>
      </c>
      <c r="J15" s="14">
        <v>2</v>
      </c>
      <c r="K15" s="47">
        <v>23</v>
      </c>
    </row>
    <row r="16" spans="1:11" x14ac:dyDescent="0.35">
      <c r="A16" s="3">
        <f t="shared" si="1"/>
        <v>9</v>
      </c>
      <c r="B16" s="3" t="s">
        <v>31</v>
      </c>
      <c r="C16" s="3">
        <v>4109</v>
      </c>
      <c r="D16" s="3" t="s">
        <v>33</v>
      </c>
      <c r="E16" s="48" t="s">
        <v>115</v>
      </c>
      <c r="F16" s="58">
        <v>55</v>
      </c>
      <c r="G16" s="58">
        <v>76</v>
      </c>
      <c r="H16" s="9"/>
      <c r="I16" s="14">
        <f t="shared" si="0"/>
        <v>131</v>
      </c>
      <c r="J16" s="14">
        <v>3</v>
      </c>
      <c r="K16" s="47">
        <v>20</v>
      </c>
    </row>
    <row r="17" spans="1:11" x14ac:dyDescent="0.35">
      <c r="A17" s="3">
        <f t="shared" si="1"/>
        <v>10</v>
      </c>
      <c r="B17" s="3" t="s">
        <v>2</v>
      </c>
      <c r="C17" s="3">
        <v>2191</v>
      </c>
      <c r="D17" s="3" t="s">
        <v>33</v>
      </c>
      <c r="E17" s="22"/>
      <c r="F17" s="58"/>
      <c r="G17" s="58"/>
      <c r="H17" s="9"/>
      <c r="I17" s="14"/>
      <c r="J17" s="14"/>
      <c r="K17" s="47"/>
    </row>
    <row r="18" spans="1:11" x14ac:dyDescent="0.35">
      <c r="A18" s="3">
        <f t="shared" si="1"/>
        <v>11</v>
      </c>
      <c r="B18" s="3" t="s">
        <v>43</v>
      </c>
      <c r="C18" s="3">
        <v>2198</v>
      </c>
      <c r="D18" s="3" t="s">
        <v>33</v>
      </c>
      <c r="E18" s="22"/>
      <c r="F18" s="58"/>
      <c r="G18" s="58"/>
      <c r="H18" s="9"/>
      <c r="I18" s="14"/>
      <c r="J18" s="14"/>
      <c r="K18" s="47"/>
    </row>
    <row r="19" spans="1:11" x14ac:dyDescent="0.35">
      <c r="A19" s="3">
        <f t="shared" si="1"/>
        <v>12</v>
      </c>
      <c r="B19" s="3" t="s">
        <v>12</v>
      </c>
      <c r="C19" s="3">
        <v>1891</v>
      </c>
      <c r="D19" s="3" t="s">
        <v>45</v>
      </c>
      <c r="E19" s="48" t="s">
        <v>116</v>
      </c>
      <c r="F19" s="58">
        <v>0</v>
      </c>
      <c r="G19" s="58">
        <v>21</v>
      </c>
      <c r="H19" s="9"/>
      <c r="I19" s="14">
        <f t="shared" si="0"/>
        <v>21</v>
      </c>
      <c r="J19" s="14">
        <v>8</v>
      </c>
      <c r="K19" s="47">
        <v>15</v>
      </c>
    </row>
    <row r="20" spans="1:11" x14ac:dyDescent="0.35">
      <c r="A20" s="3">
        <f t="shared" si="1"/>
        <v>13</v>
      </c>
      <c r="B20" s="3" t="s">
        <v>35</v>
      </c>
      <c r="C20" s="3">
        <v>2462</v>
      </c>
      <c r="D20" s="3" t="s">
        <v>34</v>
      </c>
      <c r="E20" s="48" t="s">
        <v>117</v>
      </c>
      <c r="F20" s="58">
        <v>44</v>
      </c>
      <c r="G20" s="58">
        <v>69</v>
      </c>
      <c r="H20" s="9"/>
      <c r="I20" s="14">
        <f t="shared" si="0"/>
        <v>113</v>
      </c>
      <c r="J20" s="14">
        <v>4</v>
      </c>
      <c r="K20" s="47">
        <v>19</v>
      </c>
    </row>
    <row r="21" spans="1:11" x14ac:dyDescent="0.35">
      <c r="A21" s="3">
        <f t="shared" si="1"/>
        <v>14</v>
      </c>
      <c r="B21" s="3" t="s">
        <v>40</v>
      </c>
      <c r="C21" s="3"/>
      <c r="D21" s="3" t="s">
        <v>41</v>
      </c>
      <c r="E21" s="22"/>
      <c r="F21" s="58"/>
      <c r="G21" s="58"/>
      <c r="H21" s="9"/>
      <c r="I21" s="14"/>
      <c r="J21" s="14"/>
      <c r="K21" s="47"/>
    </row>
    <row r="22" spans="1:11" x14ac:dyDescent="0.35">
      <c r="A22" s="3">
        <f t="shared" si="1"/>
        <v>15</v>
      </c>
      <c r="B22" s="3" t="s">
        <v>42</v>
      </c>
      <c r="C22" s="3">
        <v>2177</v>
      </c>
      <c r="D22" s="3" t="s">
        <v>33</v>
      </c>
      <c r="E22" s="22"/>
      <c r="F22" s="58"/>
      <c r="G22" s="58"/>
      <c r="H22" s="9"/>
      <c r="I22" s="14"/>
      <c r="J22" s="14"/>
      <c r="K22" s="47"/>
    </row>
    <row r="23" spans="1:11" x14ac:dyDescent="0.35">
      <c r="A23" s="3">
        <f t="shared" si="1"/>
        <v>16</v>
      </c>
      <c r="B23" s="3" t="s">
        <v>44</v>
      </c>
      <c r="C23" s="3">
        <v>2354</v>
      </c>
      <c r="D23" s="3" t="s">
        <v>38</v>
      </c>
      <c r="E23" s="22"/>
      <c r="F23" s="58"/>
      <c r="G23" s="58"/>
      <c r="H23" s="9"/>
      <c r="I23" s="14"/>
      <c r="J23" s="14"/>
      <c r="K23" s="47"/>
    </row>
    <row r="24" spans="1:11" x14ac:dyDescent="0.35">
      <c r="A24" s="3">
        <f t="shared" si="1"/>
        <v>17</v>
      </c>
      <c r="B24" s="3" t="s">
        <v>14</v>
      </c>
      <c r="C24" s="3">
        <v>1862</v>
      </c>
      <c r="D24" s="3" t="s">
        <v>45</v>
      </c>
      <c r="E24" s="48" t="s">
        <v>118</v>
      </c>
      <c r="F24" s="58">
        <v>1</v>
      </c>
      <c r="G24" s="58">
        <v>27</v>
      </c>
      <c r="H24" s="9"/>
      <c r="I24" s="14">
        <f t="shared" si="0"/>
        <v>28</v>
      </c>
      <c r="J24" s="14">
        <v>7</v>
      </c>
      <c r="K24" s="47">
        <v>16</v>
      </c>
    </row>
    <row r="25" spans="1:11" x14ac:dyDescent="0.35">
      <c r="A25" s="3">
        <f t="shared" si="1"/>
        <v>18</v>
      </c>
      <c r="B25" s="3" t="s">
        <v>19</v>
      </c>
      <c r="C25" s="3">
        <v>1881</v>
      </c>
      <c r="D25" s="3" t="s">
        <v>45</v>
      </c>
      <c r="E25" s="22"/>
      <c r="F25" s="58"/>
      <c r="G25" s="58"/>
      <c r="H25" s="9"/>
      <c r="I25" s="14"/>
      <c r="J25" s="14"/>
      <c r="K25" s="47"/>
    </row>
    <row r="26" spans="1:11" x14ac:dyDescent="0.35">
      <c r="A26" s="3">
        <f t="shared" si="1"/>
        <v>19</v>
      </c>
      <c r="B26" s="3" t="s">
        <v>13</v>
      </c>
      <c r="C26" s="3"/>
      <c r="D26" s="3" t="s">
        <v>45</v>
      </c>
      <c r="E26" s="22"/>
      <c r="F26" s="58"/>
      <c r="G26" s="58"/>
      <c r="H26" s="9"/>
      <c r="I26" s="14"/>
      <c r="J26" s="14"/>
      <c r="K26" s="47"/>
    </row>
    <row r="27" spans="1:11" x14ac:dyDescent="0.35">
      <c r="A27" s="3">
        <f>A26+1</f>
        <v>20</v>
      </c>
      <c r="B27" s="3" t="s">
        <v>30</v>
      </c>
      <c r="C27" s="3"/>
      <c r="D27" s="3" t="s">
        <v>45</v>
      </c>
      <c r="E27" s="22"/>
      <c r="F27" s="58"/>
      <c r="G27" s="58"/>
      <c r="H27" s="9"/>
      <c r="I27" s="14"/>
      <c r="J27" s="14"/>
      <c r="K27" s="47"/>
    </row>
    <row r="28" spans="1:11" x14ac:dyDescent="0.35">
      <c r="A28" s="3">
        <f t="shared" ref="A28:A31" si="2">A27+1</f>
        <v>21</v>
      </c>
      <c r="B28" s="3" t="s">
        <v>61</v>
      </c>
      <c r="C28" s="3">
        <v>2470</v>
      </c>
      <c r="D28" s="3" t="s">
        <v>34</v>
      </c>
      <c r="E28" s="48" t="s">
        <v>119</v>
      </c>
      <c r="F28" s="60">
        <v>34</v>
      </c>
      <c r="G28" s="60">
        <v>2</v>
      </c>
      <c r="H28" s="46"/>
      <c r="I28" s="14">
        <f t="shared" si="0"/>
        <v>36</v>
      </c>
      <c r="J28" s="14">
        <v>6</v>
      </c>
      <c r="K28" s="47">
        <v>17</v>
      </c>
    </row>
    <row r="29" spans="1:11" x14ac:dyDescent="0.35">
      <c r="A29" s="3">
        <f t="shared" si="2"/>
        <v>22</v>
      </c>
      <c r="B29" s="3" t="s">
        <v>62</v>
      </c>
      <c r="C29" s="3">
        <v>5693</v>
      </c>
      <c r="D29" s="3" t="s">
        <v>34</v>
      </c>
      <c r="E29" s="22"/>
      <c r="F29" s="60"/>
      <c r="G29" s="60"/>
      <c r="H29" s="46"/>
      <c r="I29" s="14"/>
      <c r="J29" s="14"/>
      <c r="K29" s="47"/>
    </row>
    <row r="30" spans="1:11" x14ac:dyDescent="0.35">
      <c r="A30" s="3">
        <f t="shared" si="2"/>
        <v>23</v>
      </c>
      <c r="B30" s="3" t="s">
        <v>63</v>
      </c>
      <c r="C30" s="3"/>
      <c r="D30" s="3" t="s">
        <v>64</v>
      </c>
      <c r="E30" s="22"/>
      <c r="F30" s="60"/>
      <c r="G30" s="60"/>
      <c r="H30" s="46"/>
      <c r="I30" s="14"/>
      <c r="J30" s="14"/>
      <c r="K30" s="47"/>
    </row>
    <row r="31" spans="1:11" x14ac:dyDescent="0.35">
      <c r="A31" s="3">
        <f t="shared" si="2"/>
        <v>24</v>
      </c>
      <c r="B31" s="3" t="s">
        <v>71</v>
      </c>
      <c r="C31" s="1">
        <v>1443</v>
      </c>
      <c r="D31" s="1" t="s">
        <v>72</v>
      </c>
      <c r="E31" s="22"/>
      <c r="F31" s="61"/>
      <c r="G31" s="62"/>
      <c r="I31" s="14"/>
      <c r="J31" s="14"/>
      <c r="K31" s="47"/>
    </row>
    <row r="35" spans="1:8" x14ac:dyDescent="0.25">
      <c r="A35" s="28" t="s">
        <v>53</v>
      </c>
      <c r="B35"/>
      <c r="C35"/>
      <c r="D35"/>
      <c r="E35"/>
      <c r="F35"/>
      <c r="G35"/>
      <c r="H35"/>
    </row>
    <row r="36" spans="1:8" x14ac:dyDescent="0.25">
      <c r="A36" s="28" t="s">
        <v>60</v>
      </c>
      <c r="B36"/>
      <c r="C36"/>
      <c r="D36"/>
      <c r="E36"/>
      <c r="F36"/>
      <c r="G36"/>
      <c r="H36"/>
    </row>
    <row r="37" spans="1:8" x14ac:dyDescent="0.25">
      <c r="A37" s="28" t="s">
        <v>54</v>
      </c>
      <c r="B37"/>
      <c r="C37"/>
      <c r="D37"/>
      <c r="E37"/>
      <c r="F37"/>
      <c r="G37"/>
      <c r="H37"/>
    </row>
    <row r="38" spans="1:8" x14ac:dyDescent="0.25">
      <c r="A38" s="28" t="s">
        <v>55</v>
      </c>
      <c r="B38"/>
      <c r="C38"/>
      <c r="D38"/>
      <c r="E38"/>
      <c r="F38"/>
      <c r="G38"/>
      <c r="H38"/>
    </row>
    <row r="39" spans="1:8" x14ac:dyDescent="0.25">
      <c r="A39" s="28" t="s">
        <v>56</v>
      </c>
      <c r="B39"/>
      <c r="C39"/>
      <c r="D39"/>
      <c r="E39"/>
      <c r="F39"/>
      <c r="G39"/>
      <c r="H39"/>
    </row>
  </sheetData>
  <mergeCells count="11">
    <mergeCell ref="A5:J5"/>
    <mergeCell ref="A7:J7"/>
    <mergeCell ref="A1:K2"/>
    <mergeCell ref="A3:A4"/>
    <mergeCell ref="B3:B4"/>
    <mergeCell ref="C3:C4"/>
    <mergeCell ref="D3:D4"/>
    <mergeCell ref="E3:E4"/>
    <mergeCell ref="I3:I4"/>
    <mergeCell ref="J3:J4"/>
    <mergeCell ref="K3:K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26" zoomScale="80" zoomScaleNormal="80" workbookViewId="0">
      <selection activeCell="A28" sqref="A28:XFD31"/>
    </sheetView>
  </sheetViews>
  <sheetFormatPr baseColWidth="10" defaultRowHeight="15.5" x14ac:dyDescent="0.35"/>
  <cols>
    <col min="1" max="1" width="11.7265625" style="1" customWidth="1"/>
    <col min="2" max="2" width="27.1796875" style="1" bestFit="1" customWidth="1"/>
    <col min="3" max="3" width="13.26953125" style="1" customWidth="1"/>
    <col min="4" max="4" width="21.81640625" style="1" customWidth="1"/>
    <col min="5" max="5" width="15.26953125" style="1" customWidth="1"/>
    <col min="6" max="6" width="21.453125" style="8" customWidth="1"/>
    <col min="7" max="8" width="21.453125" style="7" customWidth="1"/>
    <col min="9" max="9" width="22.1796875" customWidth="1"/>
    <col min="10" max="11" width="10.26953125" customWidth="1"/>
    <col min="12" max="12" width="12" bestFit="1" customWidth="1"/>
  </cols>
  <sheetData>
    <row r="1" spans="1:11" ht="13" thickTop="1" x14ac:dyDescent="0.25">
      <c r="A1" s="99" t="str">
        <f>'1ª PRUEBA Arroyomolinos'!A1:K2</f>
        <v>LIGA FAM FF 2019</v>
      </c>
      <c r="B1" s="100"/>
      <c r="C1" s="100"/>
      <c r="D1" s="100"/>
      <c r="E1" s="100"/>
      <c r="F1" s="100"/>
      <c r="G1" s="100"/>
      <c r="H1" s="100"/>
      <c r="I1" s="101"/>
      <c r="J1" s="101"/>
      <c r="K1" s="102"/>
    </row>
    <row r="2" spans="1:11" ht="12.5" x14ac:dyDescent="0.25">
      <c r="A2" s="103"/>
      <c r="B2" s="104"/>
      <c r="C2" s="104"/>
      <c r="D2" s="104"/>
      <c r="E2" s="104"/>
      <c r="F2" s="104"/>
      <c r="G2" s="104"/>
      <c r="H2" s="104"/>
      <c r="I2" s="104"/>
      <c r="J2" s="104"/>
      <c r="K2" s="105"/>
    </row>
    <row r="3" spans="1:11" ht="51.75" customHeight="1" x14ac:dyDescent="0.25">
      <c r="A3" s="106" t="s">
        <v>11</v>
      </c>
      <c r="B3" s="108" t="s">
        <v>10</v>
      </c>
      <c r="C3" s="71" t="s">
        <v>26</v>
      </c>
      <c r="D3" s="108" t="s">
        <v>8</v>
      </c>
      <c r="E3" s="111" t="s">
        <v>25</v>
      </c>
      <c r="F3" s="39" t="s">
        <v>27</v>
      </c>
      <c r="G3" s="39" t="s">
        <v>28</v>
      </c>
      <c r="H3" s="39" t="s">
        <v>66</v>
      </c>
      <c r="I3" s="113" t="s">
        <v>24</v>
      </c>
      <c r="J3" s="115" t="s">
        <v>23</v>
      </c>
      <c r="K3" s="116" t="s">
        <v>22</v>
      </c>
    </row>
    <row r="4" spans="1:11" ht="51.75" customHeight="1" x14ac:dyDescent="0.25">
      <c r="A4" s="107"/>
      <c r="B4" s="109"/>
      <c r="C4" s="110"/>
      <c r="D4" s="109"/>
      <c r="E4" s="112"/>
      <c r="F4" s="11" t="s">
        <v>17</v>
      </c>
      <c r="G4" s="11" t="s">
        <v>17</v>
      </c>
      <c r="H4" s="11" t="s">
        <v>17</v>
      </c>
      <c r="I4" s="114"/>
      <c r="J4" s="115"/>
      <c r="K4" s="116"/>
    </row>
    <row r="5" spans="1:11" x14ac:dyDescent="0.25">
      <c r="A5" s="97" t="s">
        <v>16</v>
      </c>
      <c r="B5" s="98"/>
      <c r="C5" s="98"/>
      <c r="D5" s="98"/>
      <c r="E5" s="98"/>
      <c r="F5" s="98"/>
      <c r="G5" s="98"/>
      <c r="H5" s="98"/>
      <c r="I5" s="98"/>
      <c r="J5" s="98"/>
      <c r="K5" s="41"/>
    </row>
    <row r="6" spans="1:11" x14ac:dyDescent="0.35">
      <c r="A6" s="4"/>
      <c r="B6" s="20"/>
      <c r="C6" s="17"/>
      <c r="D6" s="16"/>
      <c r="E6" s="15"/>
      <c r="F6" s="21"/>
      <c r="G6" s="21"/>
      <c r="H6" s="21"/>
      <c r="I6" s="19"/>
      <c r="J6" s="19"/>
      <c r="K6" s="18"/>
    </row>
    <row r="7" spans="1:11" x14ac:dyDescent="0.25">
      <c r="A7" s="97" t="s">
        <v>15</v>
      </c>
      <c r="B7" s="98"/>
      <c r="C7" s="98"/>
      <c r="D7" s="98"/>
      <c r="E7" s="98"/>
      <c r="F7" s="98"/>
      <c r="G7" s="98"/>
      <c r="H7" s="98"/>
      <c r="I7" s="98"/>
      <c r="J7" s="98"/>
      <c r="K7" s="41"/>
    </row>
    <row r="8" spans="1:11" x14ac:dyDescent="0.35">
      <c r="A8" s="3">
        <v>1</v>
      </c>
      <c r="B8" s="3" t="s">
        <v>32</v>
      </c>
      <c r="C8" s="3">
        <v>2222</v>
      </c>
      <c r="D8" s="3" t="s">
        <v>33</v>
      </c>
      <c r="E8" s="22"/>
      <c r="F8" s="9"/>
      <c r="G8" s="9"/>
      <c r="H8" s="9"/>
      <c r="I8" s="14"/>
      <c r="J8" s="13"/>
      <c r="K8" s="12"/>
    </row>
    <row r="9" spans="1:11" x14ac:dyDescent="0.35">
      <c r="A9" s="3">
        <f>A8+1</f>
        <v>2</v>
      </c>
      <c r="B9" s="3" t="s">
        <v>0</v>
      </c>
      <c r="C9" s="3"/>
      <c r="D9" s="3" t="s">
        <v>34</v>
      </c>
      <c r="E9" s="22"/>
      <c r="F9" s="9"/>
      <c r="G9" s="9"/>
      <c r="H9" s="9"/>
      <c r="I9" s="14"/>
      <c r="J9" s="13"/>
      <c r="K9" s="12"/>
    </row>
    <row r="10" spans="1:11" x14ac:dyDescent="0.35">
      <c r="A10" s="3">
        <f t="shared" ref="A10:A26" si="0">A9+1</f>
        <v>3</v>
      </c>
      <c r="B10" s="3" t="s">
        <v>21</v>
      </c>
      <c r="C10" s="3">
        <v>2223</v>
      </c>
      <c r="D10" s="3" t="s">
        <v>33</v>
      </c>
      <c r="E10" s="22"/>
      <c r="F10" s="9"/>
      <c r="G10" s="9"/>
      <c r="H10" s="9"/>
      <c r="I10" s="14"/>
      <c r="J10" s="13"/>
      <c r="K10" s="12"/>
    </row>
    <row r="11" spans="1:11" x14ac:dyDescent="0.35">
      <c r="A11" s="3">
        <f t="shared" si="0"/>
        <v>4</v>
      </c>
      <c r="B11" s="3" t="s">
        <v>36</v>
      </c>
      <c r="C11" s="3">
        <v>4040</v>
      </c>
      <c r="D11" s="3" t="s">
        <v>34</v>
      </c>
      <c r="E11" s="22"/>
      <c r="F11" s="9"/>
      <c r="G11" s="9"/>
      <c r="H11" s="9"/>
      <c r="I11" s="14"/>
      <c r="J11" s="13"/>
      <c r="K11" s="12"/>
    </row>
    <row r="12" spans="1:11" x14ac:dyDescent="0.35">
      <c r="A12" s="3">
        <f t="shared" si="0"/>
        <v>5</v>
      </c>
      <c r="B12" s="3" t="s">
        <v>37</v>
      </c>
      <c r="C12" s="3">
        <v>2292</v>
      </c>
      <c r="D12" s="3" t="s">
        <v>38</v>
      </c>
      <c r="E12" s="22"/>
      <c r="F12" s="9"/>
      <c r="G12" s="9"/>
      <c r="H12" s="9"/>
      <c r="I12" s="14"/>
      <c r="J12" s="13"/>
      <c r="K12" s="12"/>
    </row>
    <row r="13" spans="1:11" x14ac:dyDescent="0.35">
      <c r="A13" s="3">
        <f t="shared" si="0"/>
        <v>6</v>
      </c>
      <c r="B13" s="3" t="s">
        <v>3</v>
      </c>
      <c r="C13" s="3">
        <v>2451</v>
      </c>
      <c r="D13" s="3" t="s">
        <v>34</v>
      </c>
      <c r="E13" s="22"/>
      <c r="F13" s="9"/>
      <c r="G13" s="9"/>
      <c r="H13" s="9"/>
      <c r="I13" s="14"/>
      <c r="J13" s="13"/>
      <c r="K13" s="12"/>
    </row>
    <row r="14" spans="1:11" x14ac:dyDescent="0.35">
      <c r="A14" s="3">
        <f t="shared" si="0"/>
        <v>7</v>
      </c>
      <c r="B14" s="3" t="s">
        <v>20</v>
      </c>
      <c r="C14" s="3">
        <v>2443</v>
      </c>
      <c r="D14" s="3" t="s">
        <v>34</v>
      </c>
      <c r="E14" s="22"/>
      <c r="F14" s="9"/>
      <c r="G14" s="9"/>
      <c r="H14" s="9"/>
      <c r="I14" s="14"/>
      <c r="J14" s="13"/>
      <c r="K14" s="12"/>
    </row>
    <row r="15" spans="1:11" x14ac:dyDescent="0.35">
      <c r="A15" s="3">
        <f t="shared" si="0"/>
        <v>8</v>
      </c>
      <c r="B15" s="3" t="s">
        <v>39</v>
      </c>
      <c r="C15" s="3">
        <v>2537</v>
      </c>
      <c r="D15" s="3" t="s">
        <v>34</v>
      </c>
      <c r="E15" s="22"/>
      <c r="F15" s="9"/>
      <c r="G15" s="9"/>
      <c r="H15" s="9"/>
      <c r="I15" s="14"/>
      <c r="J15" s="13"/>
      <c r="K15" s="12"/>
    </row>
    <row r="16" spans="1:11" x14ac:dyDescent="0.35">
      <c r="A16" s="3">
        <f t="shared" si="0"/>
        <v>9</v>
      </c>
      <c r="B16" s="3" t="s">
        <v>31</v>
      </c>
      <c r="C16" s="3">
        <v>4109</v>
      </c>
      <c r="D16" s="3" t="s">
        <v>33</v>
      </c>
      <c r="E16" s="22"/>
      <c r="F16" s="9"/>
      <c r="G16" s="9"/>
      <c r="H16" s="9"/>
      <c r="I16" s="14"/>
      <c r="J16" s="13"/>
      <c r="K16" s="12"/>
    </row>
    <row r="17" spans="1:11" x14ac:dyDescent="0.35">
      <c r="A17" s="3">
        <f t="shared" si="0"/>
        <v>10</v>
      </c>
      <c r="B17" s="3" t="s">
        <v>2</v>
      </c>
      <c r="C17" s="3">
        <v>2191</v>
      </c>
      <c r="D17" s="3" t="s">
        <v>33</v>
      </c>
      <c r="E17" s="22"/>
      <c r="F17" s="9"/>
      <c r="G17" s="9"/>
      <c r="H17" s="9"/>
      <c r="I17" s="14"/>
      <c r="J17" s="13"/>
      <c r="K17" s="12"/>
    </row>
    <row r="18" spans="1:11" x14ac:dyDescent="0.35">
      <c r="A18" s="3">
        <f t="shared" si="0"/>
        <v>11</v>
      </c>
      <c r="B18" s="3" t="s">
        <v>43</v>
      </c>
      <c r="C18" s="3">
        <v>2198</v>
      </c>
      <c r="D18" s="3" t="s">
        <v>33</v>
      </c>
      <c r="E18" s="22"/>
      <c r="F18" s="9"/>
      <c r="G18" s="9"/>
      <c r="H18" s="9"/>
      <c r="I18" s="14"/>
      <c r="J18" s="13"/>
      <c r="K18" s="12"/>
    </row>
    <row r="19" spans="1:11" x14ac:dyDescent="0.35">
      <c r="A19" s="3">
        <f t="shared" si="0"/>
        <v>12</v>
      </c>
      <c r="B19" s="3" t="s">
        <v>12</v>
      </c>
      <c r="C19" s="3">
        <v>1891</v>
      </c>
      <c r="D19" s="3" t="s">
        <v>45</v>
      </c>
      <c r="E19" s="22"/>
      <c r="F19" s="9"/>
      <c r="G19" s="9"/>
      <c r="H19" s="9"/>
      <c r="I19" s="14"/>
      <c r="J19" s="13"/>
      <c r="K19" s="12"/>
    </row>
    <row r="20" spans="1:11" x14ac:dyDescent="0.35">
      <c r="A20" s="3">
        <f t="shared" si="0"/>
        <v>13</v>
      </c>
      <c r="B20" s="3" t="s">
        <v>35</v>
      </c>
      <c r="C20" s="3">
        <v>2462</v>
      </c>
      <c r="D20" s="3" t="s">
        <v>34</v>
      </c>
      <c r="E20" s="22"/>
      <c r="F20" s="9"/>
      <c r="G20" s="9"/>
      <c r="H20" s="9"/>
      <c r="I20" s="14"/>
      <c r="J20" s="13"/>
      <c r="K20" s="12"/>
    </row>
    <row r="21" spans="1:11" x14ac:dyDescent="0.35">
      <c r="A21" s="3">
        <f t="shared" si="0"/>
        <v>14</v>
      </c>
      <c r="B21" s="3" t="s">
        <v>40</v>
      </c>
      <c r="C21" s="3"/>
      <c r="D21" s="3" t="s">
        <v>41</v>
      </c>
      <c r="E21" s="22"/>
      <c r="F21" s="9"/>
      <c r="G21" s="9"/>
      <c r="H21" s="9"/>
      <c r="I21" s="14"/>
      <c r="J21" s="13"/>
      <c r="K21" s="12"/>
    </row>
    <row r="22" spans="1:11" x14ac:dyDescent="0.35">
      <c r="A22" s="3">
        <f t="shared" si="0"/>
        <v>15</v>
      </c>
      <c r="B22" s="3" t="s">
        <v>42</v>
      </c>
      <c r="C22" s="3">
        <v>2177</v>
      </c>
      <c r="D22" s="3" t="s">
        <v>33</v>
      </c>
      <c r="E22" s="22"/>
      <c r="F22" s="9"/>
      <c r="G22" s="9"/>
      <c r="H22" s="9"/>
      <c r="I22" s="14"/>
      <c r="J22" s="13"/>
      <c r="K22" s="12"/>
    </row>
    <row r="23" spans="1:11" x14ac:dyDescent="0.35">
      <c r="A23" s="3">
        <f t="shared" si="0"/>
        <v>16</v>
      </c>
      <c r="B23" s="3" t="s">
        <v>44</v>
      </c>
      <c r="C23" s="3">
        <v>2354</v>
      </c>
      <c r="D23" s="3" t="s">
        <v>38</v>
      </c>
      <c r="E23" s="22"/>
      <c r="F23" s="9"/>
      <c r="G23" s="9"/>
      <c r="H23" s="9"/>
      <c r="I23" s="14"/>
      <c r="J23" s="13"/>
      <c r="K23" s="12"/>
    </row>
    <row r="24" spans="1:11" x14ac:dyDescent="0.35">
      <c r="A24" s="3">
        <f t="shared" si="0"/>
        <v>17</v>
      </c>
      <c r="B24" s="3" t="s">
        <v>14</v>
      </c>
      <c r="C24" s="3">
        <v>1862</v>
      </c>
      <c r="D24" s="3" t="s">
        <v>45</v>
      </c>
      <c r="E24" s="22"/>
      <c r="F24" s="9"/>
      <c r="G24" s="9"/>
      <c r="H24" s="9"/>
      <c r="I24" s="14"/>
      <c r="J24" s="13"/>
      <c r="K24" s="12"/>
    </row>
    <row r="25" spans="1:11" x14ac:dyDescent="0.35">
      <c r="A25" s="3">
        <f t="shared" si="0"/>
        <v>18</v>
      </c>
      <c r="B25" s="3" t="s">
        <v>19</v>
      </c>
      <c r="C25" s="3">
        <v>1881</v>
      </c>
      <c r="D25" s="3" t="s">
        <v>45</v>
      </c>
      <c r="E25" s="22"/>
      <c r="F25" s="9"/>
      <c r="G25" s="9"/>
      <c r="H25" s="9"/>
      <c r="I25" s="14"/>
      <c r="J25" s="13"/>
      <c r="K25" s="12"/>
    </row>
    <row r="26" spans="1:11" x14ac:dyDescent="0.35">
      <c r="A26" s="3">
        <f t="shared" si="0"/>
        <v>19</v>
      </c>
      <c r="B26" s="3" t="s">
        <v>13</v>
      </c>
      <c r="C26" s="3"/>
      <c r="D26" s="3" t="s">
        <v>45</v>
      </c>
      <c r="E26" s="22"/>
      <c r="F26" s="9"/>
      <c r="G26" s="9"/>
      <c r="H26" s="9"/>
      <c r="I26" s="14"/>
      <c r="J26" s="13"/>
      <c r="K26" s="12"/>
    </row>
    <row r="27" spans="1:11" x14ac:dyDescent="0.35">
      <c r="A27" s="3">
        <f>A26+1</f>
        <v>20</v>
      </c>
      <c r="B27" s="3" t="s">
        <v>30</v>
      </c>
      <c r="C27" s="3"/>
      <c r="D27" s="3" t="s">
        <v>45</v>
      </c>
      <c r="E27" s="22"/>
      <c r="F27" s="9"/>
      <c r="G27" s="9"/>
      <c r="H27" s="9"/>
      <c r="I27" s="14"/>
      <c r="J27" s="13"/>
      <c r="K27" s="12"/>
    </row>
    <row r="28" spans="1:11" x14ac:dyDescent="0.35">
      <c r="A28" s="3">
        <f t="shared" ref="A28:A31" si="1">A27+1</f>
        <v>21</v>
      </c>
      <c r="B28" s="3" t="s">
        <v>61</v>
      </c>
      <c r="C28" s="3">
        <v>2470</v>
      </c>
      <c r="D28" s="3" t="s">
        <v>34</v>
      </c>
      <c r="E28" s="22"/>
      <c r="F28" s="46"/>
      <c r="G28" s="46"/>
      <c r="H28" s="46"/>
      <c r="I28" s="14">
        <f t="shared" ref="I28:I31" si="2">F28+G28</f>
        <v>0</v>
      </c>
      <c r="J28" s="13"/>
      <c r="K28" s="12"/>
    </row>
    <row r="29" spans="1:11" x14ac:dyDescent="0.35">
      <c r="A29" s="3">
        <f t="shared" si="1"/>
        <v>22</v>
      </c>
      <c r="B29" s="3" t="s">
        <v>62</v>
      </c>
      <c r="C29" s="3">
        <v>5693</v>
      </c>
      <c r="D29" s="3" t="s">
        <v>34</v>
      </c>
      <c r="E29" s="22"/>
      <c r="F29" s="46"/>
      <c r="G29" s="46"/>
      <c r="H29" s="46"/>
      <c r="I29" s="14">
        <f t="shared" si="2"/>
        <v>0</v>
      </c>
      <c r="J29" s="13"/>
      <c r="K29" s="12"/>
    </row>
    <row r="30" spans="1:11" x14ac:dyDescent="0.35">
      <c r="A30" s="3">
        <f t="shared" si="1"/>
        <v>23</v>
      </c>
      <c r="B30" s="3" t="s">
        <v>63</v>
      </c>
      <c r="C30" s="3"/>
      <c r="D30" s="3" t="s">
        <v>64</v>
      </c>
      <c r="E30" s="22"/>
      <c r="F30" s="46"/>
      <c r="G30" s="46"/>
      <c r="H30" s="46"/>
      <c r="I30" s="14">
        <f t="shared" si="2"/>
        <v>0</v>
      </c>
      <c r="J30" s="13"/>
      <c r="K30" s="12"/>
    </row>
    <row r="31" spans="1:11" x14ac:dyDescent="0.35">
      <c r="A31" s="3">
        <f t="shared" si="1"/>
        <v>24</v>
      </c>
      <c r="B31" s="3" t="s">
        <v>71</v>
      </c>
      <c r="C31" s="1">
        <v>1443</v>
      </c>
      <c r="D31" s="1" t="s">
        <v>72</v>
      </c>
      <c r="E31" s="22"/>
      <c r="I31" s="14">
        <f t="shared" si="2"/>
        <v>0</v>
      </c>
      <c r="J31" s="13"/>
      <c r="K31" s="12"/>
    </row>
    <row r="35" spans="1:8" x14ac:dyDescent="0.25">
      <c r="A35" s="28" t="s">
        <v>53</v>
      </c>
      <c r="B35"/>
      <c r="C35"/>
      <c r="D35"/>
      <c r="E35"/>
      <c r="F35"/>
      <c r="G35"/>
      <c r="H35"/>
    </row>
    <row r="36" spans="1:8" x14ac:dyDescent="0.25">
      <c r="A36" s="28" t="s">
        <v>60</v>
      </c>
      <c r="B36"/>
      <c r="C36"/>
      <c r="D36"/>
      <c r="E36"/>
      <c r="F36"/>
      <c r="G36"/>
      <c r="H36"/>
    </row>
    <row r="37" spans="1:8" x14ac:dyDescent="0.25">
      <c r="A37" s="28" t="s">
        <v>54</v>
      </c>
      <c r="B37"/>
      <c r="C37"/>
      <c r="D37"/>
      <c r="E37"/>
      <c r="F37"/>
      <c r="G37"/>
      <c r="H37"/>
    </row>
    <row r="38" spans="1:8" x14ac:dyDescent="0.25">
      <c r="A38" s="28" t="s">
        <v>55</v>
      </c>
      <c r="B38"/>
      <c r="C38"/>
      <c r="D38"/>
      <c r="E38"/>
      <c r="F38"/>
      <c r="G38"/>
      <c r="H38"/>
    </row>
    <row r="39" spans="1:8" x14ac:dyDescent="0.25">
      <c r="A39" s="28" t="s">
        <v>56</v>
      </c>
      <c r="B39"/>
      <c r="C39"/>
      <c r="D39"/>
      <c r="E39"/>
      <c r="F39"/>
      <c r="G39"/>
      <c r="H39"/>
    </row>
  </sheetData>
  <mergeCells count="11">
    <mergeCell ref="A5:J5"/>
    <mergeCell ref="A7:J7"/>
    <mergeCell ref="A1:K2"/>
    <mergeCell ref="A3:A4"/>
    <mergeCell ref="B3:B4"/>
    <mergeCell ref="C3:C4"/>
    <mergeCell ref="D3:D4"/>
    <mergeCell ref="E3:E4"/>
    <mergeCell ref="I3:I4"/>
    <mergeCell ref="J3:J4"/>
    <mergeCell ref="K3:K4"/>
  </mergeCells>
  <pageMargins left="0.75" right="0.75" top="0.33" bottom="0.32"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26" zoomScale="80" zoomScaleNormal="80" workbookViewId="0">
      <selection activeCell="C45" sqref="C45"/>
    </sheetView>
  </sheetViews>
  <sheetFormatPr baseColWidth="10" defaultRowHeight="15.5" x14ac:dyDescent="0.35"/>
  <cols>
    <col min="1" max="1" width="11.7265625" style="1" customWidth="1"/>
    <col min="2" max="2" width="27.1796875" style="1" bestFit="1" customWidth="1"/>
    <col min="3" max="3" width="13.26953125" style="1" customWidth="1"/>
    <col min="4" max="4" width="21.81640625" style="1" customWidth="1"/>
    <col min="5" max="5" width="15.26953125" style="1" customWidth="1"/>
    <col min="6" max="6" width="21.453125" style="8" customWidth="1"/>
    <col min="7" max="8" width="21.453125" style="7" customWidth="1"/>
    <col min="9" max="9" width="22.1796875" customWidth="1"/>
    <col min="10" max="11" width="10.26953125" customWidth="1"/>
    <col min="12" max="12" width="12" bestFit="1" customWidth="1"/>
  </cols>
  <sheetData>
    <row r="1" spans="1:11" ht="13" thickTop="1" x14ac:dyDescent="0.25">
      <c r="A1" s="99" t="str">
        <f>'1ª PRUEBA Arroyomolinos'!A1:K2</f>
        <v>LIGA FAM FF 2019</v>
      </c>
      <c r="B1" s="100"/>
      <c r="C1" s="100"/>
      <c r="D1" s="100"/>
      <c r="E1" s="100"/>
      <c r="F1" s="100"/>
      <c r="G1" s="100"/>
      <c r="H1" s="100"/>
      <c r="I1" s="101"/>
      <c r="J1" s="101"/>
      <c r="K1" s="102"/>
    </row>
    <row r="2" spans="1:11" ht="12.5" x14ac:dyDescent="0.25">
      <c r="A2" s="103"/>
      <c r="B2" s="104"/>
      <c r="C2" s="104"/>
      <c r="D2" s="104"/>
      <c r="E2" s="104"/>
      <c r="F2" s="104"/>
      <c r="G2" s="104"/>
      <c r="H2" s="104"/>
      <c r="I2" s="104"/>
      <c r="J2" s="104"/>
      <c r="K2" s="105"/>
    </row>
    <row r="3" spans="1:11" ht="51.75" customHeight="1" x14ac:dyDescent="0.25">
      <c r="A3" s="106" t="s">
        <v>11</v>
      </c>
      <c r="B3" s="108" t="s">
        <v>10</v>
      </c>
      <c r="C3" s="71" t="s">
        <v>26</v>
      </c>
      <c r="D3" s="108" t="s">
        <v>8</v>
      </c>
      <c r="E3" s="111" t="s">
        <v>25</v>
      </c>
      <c r="F3" s="39" t="s">
        <v>27</v>
      </c>
      <c r="G3" s="39" t="s">
        <v>28</v>
      </c>
      <c r="H3" s="39" t="s">
        <v>66</v>
      </c>
      <c r="I3" s="113" t="s">
        <v>24</v>
      </c>
      <c r="J3" s="115" t="s">
        <v>23</v>
      </c>
      <c r="K3" s="116" t="s">
        <v>22</v>
      </c>
    </row>
    <row r="4" spans="1:11" ht="51.75" customHeight="1" x14ac:dyDescent="0.25">
      <c r="A4" s="107"/>
      <c r="B4" s="109"/>
      <c r="C4" s="110"/>
      <c r="D4" s="109"/>
      <c r="E4" s="112"/>
      <c r="F4" s="11" t="s">
        <v>17</v>
      </c>
      <c r="G4" s="11" t="s">
        <v>17</v>
      </c>
      <c r="H4" s="11" t="s">
        <v>17</v>
      </c>
      <c r="I4" s="114"/>
      <c r="J4" s="115"/>
      <c r="K4" s="116"/>
    </row>
    <row r="5" spans="1:11" x14ac:dyDescent="0.25">
      <c r="A5" s="97" t="s">
        <v>16</v>
      </c>
      <c r="B5" s="98"/>
      <c r="C5" s="98"/>
      <c r="D5" s="98"/>
      <c r="E5" s="98"/>
      <c r="F5" s="98"/>
      <c r="G5" s="98"/>
      <c r="H5" s="98"/>
      <c r="I5" s="98"/>
      <c r="J5" s="98"/>
      <c r="K5" s="45"/>
    </row>
    <row r="6" spans="1:11" x14ac:dyDescent="0.35">
      <c r="A6" s="4"/>
      <c r="B6" s="20"/>
      <c r="C6" s="17"/>
      <c r="D6" s="16"/>
      <c r="E6" s="15"/>
      <c r="F6" s="21"/>
      <c r="G6" s="21"/>
      <c r="H6" s="21"/>
      <c r="I6" s="19"/>
      <c r="J6" s="19"/>
      <c r="K6" s="18"/>
    </row>
    <row r="7" spans="1:11" x14ac:dyDescent="0.25">
      <c r="A7" s="97" t="s">
        <v>15</v>
      </c>
      <c r="B7" s="98"/>
      <c r="C7" s="98"/>
      <c r="D7" s="98"/>
      <c r="E7" s="98"/>
      <c r="F7" s="98"/>
      <c r="G7" s="98"/>
      <c r="H7" s="98"/>
      <c r="I7" s="98"/>
      <c r="J7" s="98"/>
      <c r="K7" s="45"/>
    </row>
    <row r="8" spans="1:11" x14ac:dyDescent="0.35">
      <c r="A8" s="3">
        <v>1</v>
      </c>
      <c r="B8" s="3" t="s">
        <v>32</v>
      </c>
      <c r="C8" s="3">
        <v>2222</v>
      </c>
      <c r="D8" s="3" t="s">
        <v>33</v>
      </c>
      <c r="E8" s="48"/>
      <c r="F8" s="9"/>
      <c r="G8" s="9"/>
      <c r="H8" s="9"/>
      <c r="I8" s="14">
        <f>SUM(F8:G8)</f>
        <v>0</v>
      </c>
      <c r="J8" s="13"/>
      <c r="K8" s="12"/>
    </row>
    <row r="9" spans="1:11" x14ac:dyDescent="0.35">
      <c r="A9" s="3">
        <f>A8+1</f>
        <v>2</v>
      </c>
      <c r="B9" s="3" t="s">
        <v>0</v>
      </c>
      <c r="C9" s="3">
        <v>2453</v>
      </c>
      <c r="D9" s="3" t="s">
        <v>34</v>
      </c>
      <c r="E9" s="48"/>
      <c r="F9" s="9"/>
      <c r="G9" s="9"/>
      <c r="H9" s="9"/>
      <c r="I9" s="14">
        <f t="shared" ref="I9:I16" si="0">SUM(F9:G9)</f>
        <v>0</v>
      </c>
      <c r="J9" s="13"/>
      <c r="K9" s="12"/>
    </row>
    <row r="10" spans="1:11" x14ac:dyDescent="0.35">
      <c r="A10" s="3">
        <f t="shared" ref="A10:A26" si="1">A9+1</f>
        <v>3</v>
      </c>
      <c r="B10" s="3" t="s">
        <v>21</v>
      </c>
      <c r="C10" s="3">
        <v>2223</v>
      </c>
      <c r="D10" s="3" t="s">
        <v>33</v>
      </c>
      <c r="E10" s="22"/>
      <c r="F10" s="9"/>
      <c r="G10" s="9"/>
      <c r="H10" s="9"/>
      <c r="I10" s="14"/>
      <c r="J10" s="13"/>
      <c r="K10" s="12"/>
    </row>
    <row r="11" spans="1:11" x14ac:dyDescent="0.35">
      <c r="A11" s="3">
        <f t="shared" si="1"/>
        <v>4</v>
      </c>
      <c r="B11" s="3" t="s">
        <v>36</v>
      </c>
      <c r="C11" s="3">
        <v>4040</v>
      </c>
      <c r="D11" s="3" t="s">
        <v>34</v>
      </c>
      <c r="E11" s="48"/>
      <c r="F11" s="9"/>
      <c r="G11" s="9"/>
      <c r="H11" s="9"/>
      <c r="I11" s="14">
        <f t="shared" si="0"/>
        <v>0</v>
      </c>
      <c r="J11" s="13"/>
      <c r="K11" s="12"/>
    </row>
    <row r="12" spans="1:11" x14ac:dyDescent="0.35">
      <c r="A12" s="3">
        <f t="shared" si="1"/>
        <v>5</v>
      </c>
      <c r="B12" s="3" t="s">
        <v>37</v>
      </c>
      <c r="C12" s="3">
        <v>2292</v>
      </c>
      <c r="D12" s="3" t="s">
        <v>38</v>
      </c>
      <c r="E12" s="48"/>
      <c r="F12" s="9"/>
      <c r="G12" s="9"/>
      <c r="H12" s="9"/>
      <c r="I12" s="14">
        <f t="shared" si="0"/>
        <v>0</v>
      </c>
      <c r="J12" s="13"/>
      <c r="K12" s="12"/>
    </row>
    <row r="13" spans="1:11" x14ac:dyDescent="0.35">
      <c r="A13" s="3">
        <f t="shared" si="1"/>
        <v>6</v>
      </c>
      <c r="B13" s="3" t="s">
        <v>3</v>
      </c>
      <c r="C13" s="3">
        <v>2451</v>
      </c>
      <c r="D13" s="3" t="s">
        <v>34</v>
      </c>
      <c r="E13" s="48"/>
      <c r="F13" s="9"/>
      <c r="G13" s="9"/>
      <c r="H13" s="9"/>
      <c r="I13" s="14">
        <f t="shared" si="0"/>
        <v>0</v>
      </c>
      <c r="J13" s="13"/>
      <c r="K13" s="12"/>
    </row>
    <row r="14" spans="1:11" x14ac:dyDescent="0.35">
      <c r="A14" s="3">
        <f t="shared" si="1"/>
        <v>7</v>
      </c>
      <c r="B14" s="3" t="s">
        <v>20</v>
      </c>
      <c r="C14" s="3">
        <v>2443</v>
      </c>
      <c r="D14" s="3" t="s">
        <v>34</v>
      </c>
      <c r="E14" s="48"/>
      <c r="F14" s="9"/>
      <c r="G14" s="9"/>
      <c r="H14" s="9"/>
      <c r="I14" s="14">
        <f t="shared" si="0"/>
        <v>0</v>
      </c>
      <c r="J14" s="13"/>
      <c r="K14" s="12"/>
    </row>
    <row r="15" spans="1:11" x14ac:dyDescent="0.35">
      <c r="A15" s="3">
        <f t="shared" si="1"/>
        <v>8</v>
      </c>
      <c r="B15" s="3" t="s">
        <v>39</v>
      </c>
      <c r="C15" s="3">
        <v>2537</v>
      </c>
      <c r="D15" s="3" t="s">
        <v>34</v>
      </c>
      <c r="E15" s="22"/>
      <c r="F15" s="9"/>
      <c r="G15" s="9"/>
      <c r="H15" s="9"/>
      <c r="I15" s="14"/>
      <c r="J15" s="13"/>
      <c r="K15" s="12"/>
    </row>
    <row r="16" spans="1:11" x14ac:dyDescent="0.35">
      <c r="A16" s="3">
        <f t="shared" si="1"/>
        <v>9</v>
      </c>
      <c r="B16" s="3" t="s">
        <v>31</v>
      </c>
      <c r="C16" s="3">
        <v>4109</v>
      </c>
      <c r="D16" s="3" t="s">
        <v>33</v>
      </c>
      <c r="E16" s="48"/>
      <c r="F16" s="9"/>
      <c r="G16" s="9"/>
      <c r="H16" s="9"/>
      <c r="I16" s="14">
        <f t="shared" si="0"/>
        <v>0</v>
      </c>
      <c r="J16" s="13"/>
      <c r="K16" s="12"/>
    </row>
    <row r="17" spans="1:11" x14ac:dyDescent="0.35">
      <c r="A17" s="3">
        <f t="shared" si="1"/>
        <v>10</v>
      </c>
      <c r="B17" s="3" t="s">
        <v>2</v>
      </c>
      <c r="C17" s="3">
        <v>2191</v>
      </c>
      <c r="D17" s="3" t="s">
        <v>33</v>
      </c>
      <c r="E17" s="22"/>
      <c r="F17" s="9"/>
      <c r="G17" s="9"/>
      <c r="H17" s="9"/>
      <c r="I17" s="14"/>
      <c r="J17" s="13"/>
      <c r="K17" s="12"/>
    </row>
    <row r="18" spans="1:11" x14ac:dyDescent="0.35">
      <c r="A18" s="3">
        <f t="shared" si="1"/>
        <v>11</v>
      </c>
      <c r="B18" s="3" t="s">
        <v>43</v>
      </c>
      <c r="C18" s="3">
        <v>2198</v>
      </c>
      <c r="D18" s="3" t="s">
        <v>33</v>
      </c>
      <c r="E18" s="22"/>
      <c r="F18" s="9"/>
      <c r="G18" s="9"/>
      <c r="H18" s="9"/>
      <c r="I18" s="14"/>
      <c r="J18" s="13"/>
      <c r="K18" s="12"/>
    </row>
    <row r="19" spans="1:11" x14ac:dyDescent="0.35">
      <c r="A19" s="3">
        <f t="shared" si="1"/>
        <v>12</v>
      </c>
      <c r="B19" s="3" t="s">
        <v>12</v>
      </c>
      <c r="C19" s="3">
        <v>1891</v>
      </c>
      <c r="D19" s="3" t="s">
        <v>45</v>
      </c>
      <c r="E19" s="22"/>
      <c r="F19" s="9"/>
      <c r="G19" s="9"/>
      <c r="H19" s="9"/>
      <c r="I19" s="14"/>
      <c r="J19" s="13"/>
      <c r="K19" s="12"/>
    </row>
    <row r="20" spans="1:11" x14ac:dyDescent="0.35">
      <c r="A20" s="3">
        <f t="shared" si="1"/>
        <v>13</v>
      </c>
      <c r="B20" s="3" t="s">
        <v>35</v>
      </c>
      <c r="C20" s="3">
        <v>2462</v>
      </c>
      <c r="D20" s="3" t="s">
        <v>34</v>
      </c>
      <c r="E20" s="22"/>
      <c r="F20" s="9"/>
      <c r="G20" s="9"/>
      <c r="H20" s="9"/>
      <c r="I20" s="14"/>
      <c r="J20" s="13"/>
      <c r="K20" s="12"/>
    </row>
    <row r="21" spans="1:11" x14ac:dyDescent="0.35">
      <c r="A21" s="3">
        <f t="shared" si="1"/>
        <v>14</v>
      </c>
      <c r="B21" s="3" t="s">
        <v>40</v>
      </c>
      <c r="C21" s="3"/>
      <c r="D21" s="3" t="s">
        <v>41</v>
      </c>
      <c r="E21" s="22"/>
      <c r="F21" s="9"/>
      <c r="G21" s="9"/>
      <c r="H21" s="9"/>
      <c r="I21" s="14"/>
      <c r="J21" s="13"/>
      <c r="K21" s="12"/>
    </row>
    <row r="22" spans="1:11" x14ac:dyDescent="0.35">
      <c r="A22" s="3">
        <f t="shared" si="1"/>
        <v>15</v>
      </c>
      <c r="B22" s="3" t="s">
        <v>42</v>
      </c>
      <c r="C22" s="3">
        <v>2177</v>
      </c>
      <c r="D22" s="3" t="s">
        <v>33</v>
      </c>
      <c r="E22" s="22"/>
      <c r="F22" s="9"/>
      <c r="G22" s="9"/>
      <c r="H22" s="9"/>
      <c r="I22" s="14"/>
      <c r="J22" s="13"/>
      <c r="K22" s="12"/>
    </row>
    <row r="23" spans="1:11" x14ac:dyDescent="0.35">
      <c r="A23" s="3">
        <f t="shared" si="1"/>
        <v>16</v>
      </c>
      <c r="B23" s="3" t="s">
        <v>44</v>
      </c>
      <c r="C23" s="3">
        <v>2354</v>
      </c>
      <c r="D23" s="3" t="s">
        <v>38</v>
      </c>
      <c r="E23" s="22"/>
      <c r="F23" s="9"/>
      <c r="G23" s="9"/>
      <c r="H23" s="9"/>
      <c r="I23" s="14"/>
      <c r="J23" s="13"/>
      <c r="K23" s="12"/>
    </row>
    <row r="24" spans="1:11" x14ac:dyDescent="0.35">
      <c r="A24" s="3">
        <f t="shared" si="1"/>
        <v>17</v>
      </c>
      <c r="B24" s="3" t="s">
        <v>14</v>
      </c>
      <c r="C24" s="3">
        <v>1862</v>
      </c>
      <c r="D24" s="3" t="s">
        <v>45</v>
      </c>
      <c r="E24" s="22"/>
      <c r="F24" s="9"/>
      <c r="G24" s="9"/>
      <c r="H24" s="9"/>
      <c r="I24" s="14"/>
      <c r="J24" s="13"/>
      <c r="K24" s="12"/>
    </row>
    <row r="25" spans="1:11" x14ac:dyDescent="0.35">
      <c r="A25" s="3">
        <f t="shared" si="1"/>
        <v>18</v>
      </c>
      <c r="B25" s="3" t="s">
        <v>19</v>
      </c>
      <c r="C25" s="3">
        <v>1881</v>
      </c>
      <c r="D25" s="3" t="s">
        <v>45</v>
      </c>
      <c r="E25" s="22"/>
      <c r="F25" s="9"/>
      <c r="G25" s="9"/>
      <c r="H25" s="9"/>
      <c r="I25" s="14"/>
      <c r="J25" s="13"/>
      <c r="K25" s="12"/>
    </row>
    <row r="26" spans="1:11" x14ac:dyDescent="0.35">
      <c r="A26" s="3">
        <f t="shared" si="1"/>
        <v>19</v>
      </c>
      <c r="B26" s="3" t="s">
        <v>13</v>
      </c>
      <c r="C26" s="3"/>
      <c r="D26" s="3" t="s">
        <v>45</v>
      </c>
      <c r="E26" s="22"/>
      <c r="F26" s="9"/>
      <c r="G26" s="9"/>
      <c r="H26" s="9"/>
      <c r="I26" s="14"/>
      <c r="J26" s="13"/>
      <c r="K26" s="12"/>
    </row>
    <row r="27" spans="1:11" x14ac:dyDescent="0.35">
      <c r="A27" s="3">
        <f>A26+1</f>
        <v>20</v>
      </c>
      <c r="B27" s="3" t="s">
        <v>30</v>
      </c>
      <c r="C27" s="3"/>
      <c r="D27" s="3" t="s">
        <v>45</v>
      </c>
      <c r="E27" s="22"/>
      <c r="F27" s="9"/>
      <c r="G27" s="9"/>
      <c r="H27" s="9"/>
      <c r="I27" s="14"/>
      <c r="J27" s="13"/>
      <c r="K27" s="12"/>
    </row>
    <row r="28" spans="1:11" x14ac:dyDescent="0.35">
      <c r="A28" s="3">
        <f t="shared" ref="A28:A31" si="2">A27+1</f>
        <v>21</v>
      </c>
      <c r="B28" s="3" t="s">
        <v>61</v>
      </c>
      <c r="C28" s="3">
        <v>2470</v>
      </c>
      <c r="D28" s="3" t="s">
        <v>34</v>
      </c>
      <c r="E28" s="22"/>
      <c r="F28" s="46"/>
      <c r="G28" s="46"/>
      <c r="H28" s="46"/>
      <c r="I28" s="14">
        <f t="shared" ref="I28:I31" si="3">F28+G28</f>
        <v>0</v>
      </c>
      <c r="J28" s="13"/>
      <c r="K28" s="12"/>
    </row>
    <row r="29" spans="1:11" x14ac:dyDescent="0.35">
      <c r="A29" s="3">
        <f t="shared" si="2"/>
        <v>22</v>
      </c>
      <c r="B29" s="3" t="s">
        <v>62</v>
      </c>
      <c r="C29" s="3">
        <v>5693</v>
      </c>
      <c r="D29" s="3" t="s">
        <v>34</v>
      </c>
      <c r="E29" s="22"/>
      <c r="F29" s="46"/>
      <c r="G29" s="46"/>
      <c r="H29" s="46"/>
      <c r="I29" s="14">
        <f t="shared" si="3"/>
        <v>0</v>
      </c>
      <c r="J29" s="13"/>
      <c r="K29" s="12"/>
    </row>
    <row r="30" spans="1:11" x14ac:dyDescent="0.35">
      <c r="A30" s="3">
        <f t="shared" si="2"/>
        <v>23</v>
      </c>
      <c r="B30" s="3" t="s">
        <v>63</v>
      </c>
      <c r="C30" s="3"/>
      <c r="D30" s="3" t="s">
        <v>64</v>
      </c>
      <c r="E30" s="22"/>
      <c r="F30" s="46"/>
      <c r="G30" s="46"/>
      <c r="H30" s="46"/>
      <c r="I30" s="14">
        <f t="shared" si="3"/>
        <v>0</v>
      </c>
      <c r="J30" s="13"/>
      <c r="K30" s="12"/>
    </row>
    <row r="31" spans="1:11" x14ac:dyDescent="0.35">
      <c r="A31" s="3">
        <f t="shared" si="2"/>
        <v>24</v>
      </c>
      <c r="B31" s="3" t="s">
        <v>71</v>
      </c>
      <c r="C31" s="1">
        <v>1443</v>
      </c>
      <c r="D31" s="1" t="s">
        <v>72</v>
      </c>
      <c r="E31" s="22"/>
      <c r="I31" s="14">
        <f t="shared" si="3"/>
        <v>0</v>
      </c>
      <c r="J31" s="13"/>
      <c r="K31" s="12"/>
    </row>
    <row r="35" spans="1:8" x14ac:dyDescent="0.25">
      <c r="A35" s="28" t="s">
        <v>53</v>
      </c>
      <c r="B35"/>
      <c r="C35"/>
      <c r="D35"/>
      <c r="E35"/>
      <c r="F35"/>
      <c r="G35"/>
      <c r="H35"/>
    </row>
    <row r="36" spans="1:8" x14ac:dyDescent="0.25">
      <c r="A36" s="28" t="s">
        <v>60</v>
      </c>
      <c r="B36"/>
      <c r="C36"/>
      <c r="D36"/>
      <c r="E36"/>
      <c r="F36"/>
      <c r="G36"/>
      <c r="H36"/>
    </row>
    <row r="37" spans="1:8" x14ac:dyDescent="0.25">
      <c r="A37" s="28" t="s">
        <v>54</v>
      </c>
      <c r="B37"/>
      <c r="C37"/>
      <c r="D37"/>
      <c r="E37"/>
      <c r="F37"/>
      <c r="G37"/>
      <c r="H37"/>
    </row>
    <row r="38" spans="1:8" x14ac:dyDescent="0.25">
      <c r="A38" s="28" t="s">
        <v>55</v>
      </c>
      <c r="B38"/>
      <c r="C38"/>
      <c r="D38"/>
      <c r="E38"/>
      <c r="F38"/>
      <c r="G38"/>
      <c r="H38"/>
    </row>
    <row r="39" spans="1:8" x14ac:dyDescent="0.25">
      <c r="A39" s="28" t="s">
        <v>56</v>
      </c>
      <c r="B39"/>
      <c r="C39"/>
      <c r="D39"/>
      <c r="E39"/>
      <c r="F39"/>
      <c r="G39"/>
      <c r="H39"/>
    </row>
  </sheetData>
  <mergeCells count="11">
    <mergeCell ref="A5:J5"/>
    <mergeCell ref="A7:J7"/>
    <mergeCell ref="A1:K2"/>
    <mergeCell ref="A3:A4"/>
    <mergeCell ref="B3:B4"/>
    <mergeCell ref="C3:C4"/>
    <mergeCell ref="D3:D4"/>
    <mergeCell ref="E3:E4"/>
    <mergeCell ref="I3:I4"/>
    <mergeCell ref="J3:J4"/>
    <mergeCell ref="K3:K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Clasificación  liga</vt:lpstr>
      <vt:lpstr>1ª PRUEBA Arroyomolinos</vt:lpstr>
      <vt:lpstr>2ª PRUEBA ICARO</vt:lpstr>
      <vt:lpstr>3ª PRUEBA RC Madrid</vt:lpstr>
      <vt:lpstr>4ª PRUEBA Juan de la Cierva</vt:lpstr>
      <vt:lpstr>5ª PRUEBA Boadilla</vt:lpstr>
      <vt:lpstr>6ª PRUEBA Libélula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fsromero</dc:creator>
  <cp:lastModifiedBy>Sánchez Romero, Francisco José</cp:lastModifiedBy>
  <cp:lastPrinted>2019-02-23T18:22:39Z</cp:lastPrinted>
  <dcterms:created xsi:type="dcterms:W3CDTF">2014-11-16T19:01:48Z</dcterms:created>
  <dcterms:modified xsi:type="dcterms:W3CDTF">2019-10-01T18:46:47Z</dcterms:modified>
</cp:coreProperties>
</file>