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la\Desktop\aerea\Aeromodelismo\IMAC\RESULTADOS\"/>
    </mc:Choice>
  </mc:AlternateContent>
  <xr:revisionPtr revIDLastSave="0" documentId="8_{A0E99B6D-7EB5-45CE-A15A-22793755407B}" xr6:coauthVersionLast="45" xr6:coauthVersionMax="45" xr10:uidLastSave="{00000000-0000-0000-0000-000000000000}"/>
  <bookViews>
    <workbookView xWindow="-120" yWindow="-120" windowWidth="20730" windowHeight="11160" activeTab="4"/>
  </bookViews>
  <sheets>
    <sheet name="INSCRITOS" sheetId="10" r:id="rId1"/>
    <sheet name="PUNTUACIÓN BÁSICA" sheetId="6" r:id="rId2"/>
    <sheet name="PUNTUACIÓN SPORT" sheetId="7" r:id="rId3"/>
    <sheet name="PUNTUACIÓN INTERMEDIA" sheetId="8" r:id="rId4"/>
    <sheet name="PUNTUACIÓN AVANZADA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0" l="1"/>
  <c r="BG13" i="9"/>
  <c r="AU15" i="9" s="1"/>
  <c r="BG14" i="9"/>
  <c r="AT13" i="9"/>
  <c r="AT14" i="9"/>
  <c r="AH15" i="9"/>
  <c r="C15" i="9" s="1"/>
  <c r="I35" i="10" s="1"/>
  <c r="BG22" i="8"/>
  <c r="AU24" i="8" s="1"/>
  <c r="BG23" i="8"/>
  <c r="BG19" i="8"/>
  <c r="BG20" i="8"/>
  <c r="AU21" i="8"/>
  <c r="BG13" i="8"/>
  <c r="AU15" i="8" s="1"/>
  <c r="BG14" i="8"/>
  <c r="BG28" i="7"/>
  <c r="BG29" i="7"/>
  <c r="AU30" i="7" s="1"/>
  <c r="C30" i="7" s="1"/>
  <c r="I28" i="10" s="1"/>
  <c r="BG25" i="7"/>
  <c r="AU27" i="7" s="1"/>
  <c r="BG26" i="7"/>
  <c r="BG19" i="7"/>
  <c r="BG20" i="7"/>
  <c r="AU21" i="7" s="1"/>
  <c r="BG16" i="7"/>
  <c r="AU18" i="7" s="1"/>
  <c r="BG17" i="7"/>
  <c r="BG13" i="7"/>
  <c r="BG14" i="7"/>
  <c r="AU15" i="7" s="1"/>
  <c r="BG40" i="6"/>
  <c r="AU42" i="6" s="1"/>
  <c r="BG41" i="6"/>
  <c r="BG19" i="6"/>
  <c r="BG20" i="6"/>
  <c r="AU21" i="6"/>
  <c r="BG37" i="6"/>
  <c r="AU39" i="6" s="1"/>
  <c r="BG38" i="6"/>
  <c r="BG34" i="6"/>
  <c r="BG35" i="6"/>
  <c r="AU36" i="6"/>
  <c r="BG31" i="6"/>
  <c r="AU33" i="6" s="1"/>
  <c r="BG32" i="6"/>
  <c r="AT22" i="8"/>
  <c r="AT23" i="8"/>
  <c r="AH24" i="8"/>
  <c r="AF22" i="8"/>
  <c r="AF23" i="8"/>
  <c r="T24" i="8"/>
  <c r="S22" i="8"/>
  <c r="G24" i="8" s="1"/>
  <c r="B24" i="8" s="1"/>
  <c r="S23" i="8"/>
  <c r="Q33" i="10"/>
  <c r="G33" i="10"/>
  <c r="BG16" i="9"/>
  <c r="AU18" i="9" s="1"/>
  <c r="BG17" i="9"/>
  <c r="AT16" i="9"/>
  <c r="AH18" i="9" s="1"/>
  <c r="C18" i="9" s="1"/>
  <c r="I36" i="10" s="1"/>
  <c r="AT17" i="9"/>
  <c r="AT10" i="9"/>
  <c r="AT19" i="8"/>
  <c r="AT20" i="8"/>
  <c r="AH21" i="8"/>
  <c r="C21" i="8" s="1"/>
  <c r="I32" i="10" s="1"/>
  <c r="BG16" i="8"/>
  <c r="AU18" i="8" s="1"/>
  <c r="BG17" i="8"/>
  <c r="AT16" i="8"/>
  <c r="AT17" i="8"/>
  <c r="AH18" i="8"/>
  <c r="AT13" i="8"/>
  <c r="AH15" i="8" s="1"/>
  <c r="AT14" i="8"/>
  <c r="AT10" i="8"/>
  <c r="AT28" i="7"/>
  <c r="AT29" i="7"/>
  <c r="AH30" i="7"/>
  <c r="AT25" i="7"/>
  <c r="AT26" i="7"/>
  <c r="AH27" i="7"/>
  <c r="BG22" i="7"/>
  <c r="AU24" i="7" s="1"/>
  <c r="BG23" i="7"/>
  <c r="AT22" i="7"/>
  <c r="AT23" i="7"/>
  <c r="AH24" i="7"/>
  <c r="C24" i="7" s="1"/>
  <c r="I26" i="10" s="1"/>
  <c r="AT19" i="7"/>
  <c r="AH21" i="7" s="1"/>
  <c r="C21" i="7" s="1"/>
  <c r="I25" i="10" s="1"/>
  <c r="AT20" i="7"/>
  <c r="AT16" i="7"/>
  <c r="AH18" i="7" s="1"/>
  <c r="AT17" i="7"/>
  <c r="AT13" i="7"/>
  <c r="AT14" i="7"/>
  <c r="AH15" i="7" s="1"/>
  <c r="AT10" i="7"/>
  <c r="BG43" i="6"/>
  <c r="AU45" i="6" s="1"/>
  <c r="C45" i="6" s="1"/>
  <c r="I21" i="10" s="1"/>
  <c r="BG44" i="6"/>
  <c r="AT43" i="6"/>
  <c r="AT44" i="6"/>
  <c r="AH45" i="6"/>
  <c r="AT40" i="6"/>
  <c r="AH42" i="6" s="1"/>
  <c r="AT41" i="6"/>
  <c r="AT37" i="6"/>
  <c r="AH39" i="6" s="1"/>
  <c r="C39" i="6" s="1"/>
  <c r="I19" i="10" s="1"/>
  <c r="AT38" i="6"/>
  <c r="AT34" i="6"/>
  <c r="AT35" i="6"/>
  <c r="AH36" i="6" s="1"/>
  <c r="C36" i="6" s="1"/>
  <c r="I18" i="10" s="1"/>
  <c r="AT31" i="6"/>
  <c r="AH33" i="6" s="1"/>
  <c r="C33" i="6" s="1"/>
  <c r="I17" i="10" s="1"/>
  <c r="AT32" i="6"/>
  <c r="BG28" i="6"/>
  <c r="BG29" i="6"/>
  <c r="AU30" i="6"/>
  <c r="AT28" i="6"/>
  <c r="AT29" i="6"/>
  <c r="AH30" i="6"/>
  <c r="C30" i="6" s="1"/>
  <c r="I16" i="10" s="1"/>
  <c r="BG25" i="6"/>
  <c r="AU27" i="6" s="1"/>
  <c r="BG26" i="6"/>
  <c r="AT25" i="6"/>
  <c r="AT26" i="6"/>
  <c r="AH27" i="6"/>
  <c r="C27" i="6" s="1"/>
  <c r="I15" i="10" s="1"/>
  <c r="BG22" i="6"/>
  <c r="AU24" i="6" s="1"/>
  <c r="BG23" i="6"/>
  <c r="AT22" i="6"/>
  <c r="AH24" i="6" s="1"/>
  <c r="AT23" i="6"/>
  <c r="AT19" i="6"/>
  <c r="AT20" i="6"/>
  <c r="AH21" i="6" s="1"/>
  <c r="C21" i="6" s="1"/>
  <c r="I13" i="10" s="1"/>
  <c r="BG16" i="6"/>
  <c r="AU18" i="6" s="1"/>
  <c r="BG17" i="6"/>
  <c r="AT16" i="6"/>
  <c r="AT17" i="6"/>
  <c r="AH18" i="6"/>
  <c r="BG13" i="6"/>
  <c r="BG14" i="6"/>
  <c r="AU15" i="6"/>
  <c r="AT13" i="6"/>
  <c r="AH15" i="6" s="1"/>
  <c r="C15" i="6" s="1"/>
  <c r="I11" i="10" s="1"/>
  <c r="AT14" i="6"/>
  <c r="AT10" i="6"/>
  <c r="Q36" i="10"/>
  <c r="Q35" i="10"/>
  <c r="Q32" i="10"/>
  <c r="Q31" i="10"/>
  <c r="Q30" i="10"/>
  <c r="Q28" i="10"/>
  <c r="Q27" i="10"/>
  <c r="Q26" i="10"/>
  <c r="Q25" i="10"/>
  <c r="Q24" i="10"/>
  <c r="Q23" i="10"/>
  <c r="Q21" i="10"/>
  <c r="Q20" i="10"/>
  <c r="Q19" i="10"/>
  <c r="Q18" i="10"/>
  <c r="Q17" i="10"/>
  <c r="Q16" i="10"/>
  <c r="Q15" i="10"/>
  <c r="Q14" i="10"/>
  <c r="Q13" i="10"/>
  <c r="Q12" i="10"/>
  <c r="Q11" i="10"/>
  <c r="S13" i="7"/>
  <c r="G15" i="7"/>
  <c r="B15" i="7" s="1"/>
  <c r="G23" i="10" s="1"/>
  <c r="S43" i="6"/>
  <c r="S44" i="6"/>
  <c r="G45" i="6"/>
  <c r="AF43" i="6"/>
  <c r="T45" i="6" s="1"/>
  <c r="AF44" i="6"/>
  <c r="S14" i="7"/>
  <c r="AF13" i="7"/>
  <c r="AF14" i="7"/>
  <c r="T15" i="7"/>
  <c r="AF20" i="6"/>
  <c r="AF19" i="6"/>
  <c r="T21" i="6" s="1"/>
  <c r="AF16" i="9"/>
  <c r="T18" i="9" s="1"/>
  <c r="AF17" i="9"/>
  <c r="S16" i="9"/>
  <c r="S17" i="9"/>
  <c r="G18" i="9" s="1"/>
  <c r="B18" i="9" s="1"/>
  <c r="G36" i="10" s="1"/>
  <c r="AF13" i="8"/>
  <c r="T15" i="8" s="1"/>
  <c r="AF14" i="8"/>
  <c r="S13" i="8"/>
  <c r="S14" i="8"/>
  <c r="G15" i="8"/>
  <c r="AF19" i="8"/>
  <c r="T21" i="8" s="1"/>
  <c r="B21" i="8" s="1"/>
  <c r="G32" i="10" s="1"/>
  <c r="AF20" i="8"/>
  <c r="S19" i="8"/>
  <c r="S20" i="8"/>
  <c r="G21" i="8"/>
  <c r="AF28" i="7"/>
  <c r="T30" i="7" s="1"/>
  <c r="AF29" i="7"/>
  <c r="S28" i="7"/>
  <c r="G30" i="7" s="1"/>
  <c r="B30" i="7" s="1"/>
  <c r="G28" i="10" s="1"/>
  <c r="S29" i="7"/>
  <c r="AF25" i="7"/>
  <c r="AF26" i="7"/>
  <c r="T27" i="7"/>
  <c r="S25" i="7"/>
  <c r="G27" i="7" s="1"/>
  <c r="B27" i="7" s="1"/>
  <c r="G27" i="10" s="1"/>
  <c r="S26" i="7"/>
  <c r="AF22" i="7"/>
  <c r="AF23" i="7"/>
  <c r="T24" i="7" s="1"/>
  <c r="S22" i="7"/>
  <c r="G24" i="7" s="1"/>
  <c r="B24" i="7" s="1"/>
  <c r="G26" i="10" s="1"/>
  <c r="S23" i="7"/>
  <c r="AF19" i="7"/>
  <c r="AF20" i="7"/>
  <c r="T21" i="7"/>
  <c r="S19" i="7"/>
  <c r="G21" i="7" s="1"/>
  <c r="B21" i="7" s="1"/>
  <c r="G25" i="10" s="1"/>
  <c r="S20" i="7"/>
  <c r="AF16" i="7"/>
  <c r="AF17" i="7"/>
  <c r="T18" i="7"/>
  <c r="S16" i="7"/>
  <c r="S17" i="7"/>
  <c r="G18" i="7"/>
  <c r="B18" i="7" s="1"/>
  <c r="G24" i="10" s="1"/>
  <c r="AF40" i="6"/>
  <c r="T42" i="6" s="1"/>
  <c r="AF41" i="6"/>
  <c r="S40" i="6"/>
  <c r="S41" i="6"/>
  <c r="G42" i="6" s="1"/>
  <c r="B42" i="6" s="1"/>
  <c r="G20" i="10" s="1"/>
  <c r="AF37" i="6"/>
  <c r="T39" i="6" s="1"/>
  <c r="AF38" i="6"/>
  <c r="S37" i="6"/>
  <c r="S38" i="6"/>
  <c r="G39" i="6"/>
  <c r="AF34" i="6"/>
  <c r="T36" i="6" s="1"/>
  <c r="B36" i="6" s="1"/>
  <c r="G18" i="10" s="1"/>
  <c r="AF35" i="6"/>
  <c r="S34" i="6"/>
  <c r="S35" i="6"/>
  <c r="G36" i="6"/>
  <c r="AF31" i="6"/>
  <c r="T33" i="6" s="1"/>
  <c r="AF32" i="6"/>
  <c r="S31" i="6"/>
  <c r="G33" i="6" s="1"/>
  <c r="S32" i="6"/>
  <c r="AF28" i="6"/>
  <c r="AF29" i="6"/>
  <c r="T30" i="6"/>
  <c r="S28" i="6"/>
  <c r="G30" i="6" s="1"/>
  <c r="B30" i="6" s="1"/>
  <c r="G16" i="10" s="1"/>
  <c r="S29" i="6"/>
  <c r="AF25" i="6"/>
  <c r="AF26" i="6"/>
  <c r="T27" i="6" s="1"/>
  <c r="S25" i="6"/>
  <c r="G27" i="6" s="1"/>
  <c r="B27" i="6" s="1"/>
  <c r="G15" i="10" s="1"/>
  <c r="S26" i="6"/>
  <c r="S19" i="6"/>
  <c r="S20" i="6"/>
  <c r="G21" i="6"/>
  <c r="B21" i="6" s="1"/>
  <c r="G13" i="10" s="1"/>
  <c r="AF22" i="6"/>
  <c r="T24" i="6" s="1"/>
  <c r="B24" i="6" s="1"/>
  <c r="G14" i="10" s="1"/>
  <c r="AF23" i="6"/>
  <c r="S22" i="6"/>
  <c r="S23" i="6"/>
  <c r="G24" i="6"/>
  <c r="AF16" i="6"/>
  <c r="T18" i="6" s="1"/>
  <c r="AF17" i="6"/>
  <c r="S16" i="6"/>
  <c r="G18" i="6" s="1"/>
  <c r="B18" i="6" s="1"/>
  <c r="G12" i="10" s="1"/>
  <c r="S17" i="6"/>
  <c r="AF13" i="6"/>
  <c r="AF14" i="6"/>
  <c r="T15" i="6"/>
  <c r="S13" i="6"/>
  <c r="G15" i="6" s="1"/>
  <c r="B15" i="6" s="1"/>
  <c r="G11" i="10" s="1"/>
  <c r="S14" i="6"/>
  <c r="S16" i="8"/>
  <c r="S17" i="8"/>
  <c r="G18" i="8" s="1"/>
  <c r="AF16" i="8"/>
  <c r="T18" i="8" s="1"/>
  <c r="AF17" i="8"/>
  <c r="S13" i="9"/>
  <c r="S14" i="9"/>
  <c r="G15" i="9"/>
  <c r="AF13" i="9"/>
  <c r="T15" i="9" s="1"/>
  <c r="AF14" i="9"/>
  <c r="S10" i="9"/>
  <c r="S10" i="7"/>
  <c r="S10" i="6"/>
  <c r="S10" i="8"/>
  <c r="C15" i="7" l="1"/>
  <c r="I23" i="10" s="1"/>
  <c r="C24" i="8"/>
  <c r="I33" i="10" s="1"/>
  <c r="C42" i="6"/>
  <c r="I20" i="10" s="1"/>
  <c r="B15" i="8"/>
  <c r="G30" i="10" s="1"/>
  <c r="B45" i="6"/>
  <c r="G21" i="10" s="1"/>
  <c r="C18" i="7"/>
  <c r="I24" i="10" s="1"/>
  <c r="C27" i="7"/>
  <c r="I27" i="10" s="1"/>
  <c r="C15" i="8"/>
  <c r="I30" i="10" s="1"/>
  <c r="B18" i="8"/>
  <c r="G31" i="10" s="1"/>
  <c r="B15" i="9"/>
  <c r="G35" i="10" s="1"/>
  <c r="B33" i="6"/>
  <c r="G17" i="10" s="1"/>
  <c r="C24" i="6"/>
  <c r="I14" i="10" s="1"/>
  <c r="C18" i="8"/>
  <c r="I31" i="10" s="1"/>
  <c r="B39" i="6"/>
  <c r="G19" i="10" s="1"/>
</calcChain>
</file>

<file path=xl/sharedStrings.xml><?xml version="1.0" encoding="utf-8"?>
<sst xmlns="http://schemas.openxmlformats.org/spreadsheetml/2006/main" count="386" uniqueCount="107">
  <si>
    <t>LIBELULA</t>
  </si>
  <si>
    <t>Puntos LIGA</t>
  </si>
  <si>
    <t>BOADILLA</t>
  </si>
  <si>
    <t>CLUB</t>
  </si>
  <si>
    <t>NOMBRE PILOTO</t>
  </si>
  <si>
    <t>DORSAL LIGA</t>
  </si>
  <si>
    <t>Puntuación Prueba</t>
  </si>
  <si>
    <t>GULLERMO GOMEZ</t>
  </si>
  <si>
    <t>ANGEL GOMEZ DELGADO</t>
  </si>
  <si>
    <t>FRANCISCO SANCHEZ ROMERO</t>
  </si>
  <si>
    <t>DANIEL GOMEZ MILLAN</t>
  </si>
  <si>
    <t>FRANCISCO GARCIA PALMERO</t>
  </si>
  <si>
    <t>BENJAMIN MORENO PALACIOS</t>
  </si>
  <si>
    <t>FRANCISCO GARCIA MENDEZ</t>
  </si>
  <si>
    <t>ANTONIO MUNUERA JIMENEZ</t>
  </si>
  <si>
    <t>JOSE ANTONIO DE LARA</t>
  </si>
  <si>
    <t>JAVIER MARTINEZ RUBIO</t>
  </si>
  <si>
    <t>ICARO RC</t>
  </si>
  <si>
    <t>CATEORIA SPORT</t>
  </si>
  <si>
    <t>JORGE GUTIERREZ</t>
  </si>
  <si>
    <t>JOSE MARIA CORTES</t>
  </si>
  <si>
    <t>ANDRES GUILLAMOT</t>
  </si>
  <si>
    <t>ALAS DE LA SIERRA</t>
  </si>
  <si>
    <t>ALCARREÑO</t>
  </si>
  <si>
    <t>MAJADAHONDA</t>
  </si>
  <si>
    <t>CATEORIA INTERMEDIA</t>
  </si>
  <si>
    <t>FELIPE ARESTI  IZQUIERDO</t>
  </si>
  <si>
    <t>MIGUEL MORALES CID</t>
  </si>
  <si>
    <t>AGUSTIN DE GABRIEL</t>
  </si>
  <si>
    <t>LOS HALCONES (SEGOVIA)</t>
  </si>
  <si>
    <t xml:space="preserve">TOTAL </t>
  </si>
  <si>
    <t>Nº LICENCIA</t>
  </si>
  <si>
    <t>L001811018 (2010)</t>
  </si>
  <si>
    <t>CATEORIA AVANZADA</t>
  </si>
  <si>
    <t>CURSO</t>
  </si>
  <si>
    <t>LIBÉLULA
27 Febrero</t>
  </si>
  <si>
    <t>S</t>
  </si>
  <si>
    <t xml:space="preserve">JUECES </t>
  </si>
  <si>
    <t>MANUEL MORAL</t>
  </si>
  <si>
    <t>FENIX VILLA DE MECO</t>
  </si>
  <si>
    <t>LORENA MILLAN</t>
  </si>
  <si>
    <t>1ª Prueba ORION
6 Marzo</t>
  </si>
  <si>
    <t>2ª Prueba RC MADRID
3 Abril</t>
  </si>
  <si>
    <t>3ª Prueba BOADILLA
24 Julio</t>
  </si>
  <si>
    <t>4ª Prueba IMPACTO
2 Octubre</t>
  </si>
  <si>
    <t>5ª Prueba ALAS DE LA SIERRA
16 Octubre</t>
  </si>
  <si>
    <t>34.960
35.120</t>
  </si>
  <si>
    <t>L002971018</t>
  </si>
  <si>
    <t>FIGURAS</t>
  </si>
  <si>
    <t>Figura 1</t>
  </si>
  <si>
    <t>Figura 2</t>
  </si>
  <si>
    <t>Figura 3</t>
  </si>
  <si>
    <t>Figura 4</t>
  </si>
  <si>
    <t>Figura 5</t>
  </si>
  <si>
    <t>Figura 6</t>
  </si>
  <si>
    <t>Figura 7</t>
  </si>
  <si>
    <t>Figura 8</t>
  </si>
  <si>
    <t>Figura 9</t>
  </si>
  <si>
    <t>Figura 10</t>
  </si>
  <si>
    <t>CONTROL CAJA</t>
  </si>
  <si>
    <t>RUIDO</t>
  </si>
  <si>
    <t>COEFICIENTES FIGURAS</t>
  </si>
  <si>
    <t>Nombre</t>
  </si>
  <si>
    <t>CONOCIDA</t>
  </si>
  <si>
    <t>PUNT</t>
  </si>
  <si>
    <t>DESCONOCIDA</t>
  </si>
  <si>
    <t>1ª</t>
  </si>
  <si>
    <t>2ª</t>
  </si>
  <si>
    <t>3ª</t>
  </si>
  <si>
    <t>4ª</t>
  </si>
  <si>
    <t>5ª</t>
  </si>
  <si>
    <t>NÚMERO DORSAL</t>
  </si>
  <si>
    <t>1ª PRUEBA</t>
  </si>
  <si>
    <t>OSCAR  M.ONTOYA LÓPEZ</t>
  </si>
  <si>
    <t>JULIO CONTRERAS ARGENTO</t>
  </si>
  <si>
    <t>TRES CANTOS</t>
  </si>
  <si>
    <t>CIRIACO DE LA HORRA</t>
  </si>
  <si>
    <t>MIGUEL ESQUER RAMIRO</t>
  </si>
  <si>
    <t>Ciriaco de la Horza</t>
  </si>
  <si>
    <t>Daniel Gómez</t>
  </si>
  <si>
    <t>José Antonio de Lara</t>
  </si>
  <si>
    <t>Juanjo Engo</t>
  </si>
  <si>
    <t>Javier Martinez</t>
  </si>
  <si>
    <t>Ángel Gómez</t>
  </si>
  <si>
    <t>Guillermo Gómez</t>
  </si>
  <si>
    <t>Antonio Munuera</t>
  </si>
  <si>
    <t>Francisco Garcia Palmero</t>
  </si>
  <si>
    <t>Julio Contreras</t>
  </si>
  <si>
    <t>Francisco García Mendez</t>
  </si>
  <si>
    <t>Benjamín Moreno</t>
  </si>
  <si>
    <t>José María Cortes</t>
  </si>
  <si>
    <t>Oscar Montoya</t>
  </si>
  <si>
    <t>Francisco Sánchez</t>
  </si>
  <si>
    <t>Andrés Guillamot</t>
  </si>
  <si>
    <t>Miguel Morales</t>
  </si>
  <si>
    <t>Miguel Esquer</t>
  </si>
  <si>
    <t>Jorge Gutierrez</t>
  </si>
  <si>
    <t>Felipe Aresti</t>
  </si>
  <si>
    <t>Agustín de Gabriel</t>
  </si>
  <si>
    <t>JUAN JOSÉ ENGO</t>
  </si>
  <si>
    <t>José Alberto Carvajal</t>
  </si>
  <si>
    <t>JOSE ALBERTO CARVAJAL LÓPEZ</t>
  </si>
  <si>
    <t>LIGA FAM IMAC 2011 - 6 MARZO 2011</t>
  </si>
  <si>
    <t>FRECUENCIA</t>
  </si>
  <si>
    <t>2ª PRUEBA</t>
  </si>
  <si>
    <t>ARTURO DE PABLOS</t>
  </si>
  <si>
    <t>Arturo de Pablos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</si>
</sst>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8"/>
      <name val="Arial"/>
    </font>
    <font>
      <sz val="12"/>
      <name val="Arial"/>
    </font>
    <font>
      <sz val="16"/>
      <name val="Arial"/>
    </font>
    <font>
      <sz val="12"/>
      <name val="Arial"/>
      <family val="2"/>
    </font>
    <font>
      <sz val="2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3" xfId="0" applyNumberFormat="1" applyFont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3" xfId="0" applyBorder="1"/>
    <xf numFmtId="0" fontId="2" fillId="0" borderId="5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6" xfId="0" applyNumberFormat="1" applyFont="1" applyBorder="1"/>
    <xf numFmtId="0" fontId="0" fillId="3" borderId="0" xfId="0" applyFill="1"/>
    <xf numFmtId="0" fontId="0" fillId="4" borderId="7" xfId="0" applyFill="1" applyBorder="1" applyAlignment="1" applyProtection="1">
      <alignment wrapText="1"/>
    </xf>
    <xf numFmtId="0" fontId="0" fillId="3" borderId="8" xfId="0" applyFill="1" applyBorder="1" applyProtection="1"/>
    <xf numFmtId="0" fontId="0" fillId="3" borderId="9" xfId="0" applyFill="1" applyBorder="1" applyProtection="1"/>
    <xf numFmtId="0" fontId="0" fillId="3" borderId="10" xfId="0" applyFill="1" applyBorder="1" applyProtection="1"/>
    <xf numFmtId="0" fontId="0" fillId="3" borderId="0" xfId="0" applyFill="1" applyBorder="1" applyProtection="1"/>
    <xf numFmtId="0" fontId="0" fillId="3" borderId="11" xfId="0" applyFill="1" applyBorder="1" applyAlignment="1" applyProtection="1">
      <alignment wrapText="1"/>
    </xf>
    <xf numFmtId="0" fontId="0" fillId="5" borderId="12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0" borderId="0" xfId="0" applyBorder="1" applyAlignment="1" applyProtection="1">
      <alignment horizontal="center" vertical="center"/>
    </xf>
    <xf numFmtId="0" fontId="0" fillId="5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6" borderId="17" xfId="0" applyFill="1" applyBorder="1" applyAlignment="1">
      <alignment horizontal="center"/>
    </xf>
    <xf numFmtId="0" fontId="0" fillId="2" borderId="18" xfId="0" applyFill="1" applyBorder="1" applyAlignment="1" applyProtection="1">
      <alignment wrapText="1"/>
    </xf>
    <xf numFmtId="0" fontId="0" fillId="3" borderId="19" xfId="0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Fill="1" applyBorder="1"/>
    <xf numFmtId="0" fontId="2" fillId="0" borderId="2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1" fontId="2" fillId="7" borderId="4" xfId="0" applyNumberFormat="1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5" borderId="23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5" borderId="26" xfId="0" applyFill="1" applyBorder="1" applyProtection="1">
      <protection locked="0"/>
    </xf>
    <xf numFmtId="0" fontId="2" fillId="0" borderId="30" xfId="0" applyFont="1" applyFill="1" applyBorder="1" applyAlignment="1">
      <alignment horizontal="center"/>
    </xf>
    <xf numFmtId="0" fontId="0" fillId="0" borderId="31" xfId="0" applyBorder="1" applyAlignment="1"/>
    <xf numFmtId="0" fontId="0" fillId="0" borderId="32" xfId="0" applyBorder="1" applyAlignment="1"/>
    <xf numFmtId="0" fontId="0" fillId="0" borderId="33" xfId="0" applyBorder="1" applyAlignment="1"/>
    <xf numFmtId="0" fontId="0" fillId="0" borderId="16" xfId="0" applyBorder="1" applyAlignment="1"/>
    <xf numFmtId="0" fontId="0" fillId="0" borderId="34" xfId="0" applyBorder="1" applyAlignment="1"/>
    <xf numFmtId="0" fontId="2" fillId="8" borderId="3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textRotation="90" wrapText="1"/>
    </xf>
    <xf numFmtId="0" fontId="0" fillId="8" borderId="50" xfId="0" applyFill="1" applyBorder="1" applyAlignment="1" applyProtection="1">
      <alignment horizontal="center" vertical="center"/>
    </xf>
    <xf numFmtId="0" fontId="0" fillId="8" borderId="0" xfId="0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6" borderId="19" xfId="0" applyFill="1" applyBorder="1" applyAlignment="1">
      <alignment horizontal="center"/>
    </xf>
    <xf numFmtId="0" fontId="0" fillId="6" borderId="38" xfId="0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5" fillId="6" borderId="40" xfId="0" applyFont="1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0" fillId="8" borderId="48" xfId="0" applyFill="1" applyBorder="1" applyAlignment="1" applyProtection="1">
      <alignment horizontal="center" vertical="center"/>
    </xf>
    <xf numFmtId="0" fontId="0" fillId="8" borderId="16" xfId="0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54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8" borderId="0" xfId="0" applyFill="1" applyBorder="1" applyAlignment="1" applyProtection="1">
      <alignment horizontal="center" vertical="center" textRotation="90"/>
    </xf>
    <xf numFmtId="0" fontId="0" fillId="0" borderId="0" xfId="0" applyAlignment="1">
      <alignment textRotation="90"/>
    </xf>
    <xf numFmtId="0" fontId="0" fillId="0" borderId="56" xfId="0" applyBorder="1" applyAlignment="1">
      <alignment textRotation="90"/>
    </xf>
    <xf numFmtId="0" fontId="0" fillId="8" borderId="44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66" workbookViewId="0">
      <selection activeCell="Q16" sqref="Q16"/>
    </sheetView>
  </sheetViews>
  <sheetFormatPr baseColWidth="10" defaultRowHeight="15" outlineLevelCol="1" x14ac:dyDescent="0.2"/>
  <cols>
    <col min="1" max="1" width="11" style="1" customWidth="1"/>
    <col min="2" max="2" width="35.140625" style="1" customWidth="1"/>
    <col min="3" max="3" width="14" style="1" customWidth="1"/>
    <col min="4" max="4" width="17.42578125" style="1" customWidth="1"/>
    <col min="5" max="5" width="32" style="1" bestFit="1" customWidth="1"/>
    <col min="6" max="6" width="10.85546875" style="1" customWidth="1" outlineLevel="1"/>
    <col min="7" max="7" width="12.5703125" style="1" customWidth="1" outlineLevel="1"/>
    <col min="8" max="8" width="9.140625" style="1" customWidth="1" outlineLevel="1"/>
    <col min="9" max="9" width="13.42578125" customWidth="1"/>
    <col min="10" max="10" width="9.42578125" customWidth="1"/>
    <col min="11" max="11" width="13.140625" customWidth="1"/>
    <col min="12" max="12" width="10.42578125" customWidth="1"/>
    <col min="13" max="13" width="13.140625" customWidth="1"/>
    <col min="14" max="14" width="10.42578125" customWidth="1"/>
    <col min="15" max="15" width="13.140625" customWidth="1"/>
    <col min="16" max="16" width="10.42578125" customWidth="1"/>
  </cols>
  <sheetData>
    <row r="1" spans="1:17" ht="15.75" thickBot="1" x14ac:dyDescent="0.25">
      <c r="B1" s="2"/>
      <c r="C1" s="2"/>
      <c r="D1" s="2"/>
      <c r="E1" s="3"/>
      <c r="F1" s="3"/>
      <c r="G1" s="2"/>
    </row>
    <row r="2" spans="1:17" ht="13.5" thickTop="1" x14ac:dyDescent="0.2">
      <c r="A2" s="87" t="s">
        <v>102</v>
      </c>
      <c r="B2" s="88"/>
      <c r="C2" s="88"/>
      <c r="D2" s="88"/>
      <c r="E2" s="88"/>
      <c r="F2" s="88"/>
      <c r="G2" s="88"/>
      <c r="H2" s="88"/>
      <c r="I2" s="89"/>
      <c r="J2" s="89"/>
      <c r="K2" s="89"/>
      <c r="L2" s="89"/>
      <c r="M2" s="89"/>
      <c r="N2" s="89"/>
      <c r="O2" s="89"/>
      <c r="P2" s="89"/>
      <c r="Q2" s="90"/>
    </row>
    <row r="3" spans="1:17" ht="15.75" customHeight="1" x14ac:dyDescent="0.2">
      <c r="A3" s="9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92"/>
    </row>
    <row r="4" spans="1:17" ht="52.5" customHeight="1" x14ac:dyDescent="0.2">
      <c r="A4" s="93" t="s">
        <v>5</v>
      </c>
      <c r="B4" s="95" t="s">
        <v>4</v>
      </c>
      <c r="C4" s="72" t="s">
        <v>103</v>
      </c>
      <c r="D4" s="95" t="s">
        <v>31</v>
      </c>
      <c r="E4" s="95" t="s">
        <v>3</v>
      </c>
      <c r="F4" s="14" t="s">
        <v>34</v>
      </c>
      <c r="G4" s="86" t="s">
        <v>41</v>
      </c>
      <c r="H4" s="86"/>
      <c r="I4" s="84" t="s">
        <v>42</v>
      </c>
      <c r="J4" s="84"/>
      <c r="K4" s="84" t="s">
        <v>43</v>
      </c>
      <c r="L4" s="84"/>
      <c r="M4" s="84" t="s">
        <v>44</v>
      </c>
      <c r="N4" s="84"/>
      <c r="O4" s="84" t="s">
        <v>45</v>
      </c>
      <c r="P4" s="84"/>
      <c r="Q4" s="85" t="s">
        <v>30</v>
      </c>
    </row>
    <row r="5" spans="1:17" ht="18.75" customHeight="1" x14ac:dyDescent="0.2">
      <c r="A5" s="94"/>
      <c r="B5" s="96"/>
      <c r="C5" s="73"/>
      <c r="D5" s="96"/>
      <c r="E5" s="96"/>
      <c r="F5" s="78" t="s">
        <v>35</v>
      </c>
      <c r="G5" s="86" t="s">
        <v>6</v>
      </c>
      <c r="H5" s="86" t="s">
        <v>1</v>
      </c>
      <c r="I5" s="84" t="s">
        <v>6</v>
      </c>
      <c r="J5" s="84" t="s">
        <v>1</v>
      </c>
      <c r="K5" s="84" t="s">
        <v>6</v>
      </c>
      <c r="L5" s="84" t="s">
        <v>1</v>
      </c>
      <c r="M5" s="84" t="s">
        <v>6</v>
      </c>
      <c r="N5" s="84" t="s">
        <v>1</v>
      </c>
      <c r="O5" s="84" t="s">
        <v>6</v>
      </c>
      <c r="P5" s="84" t="s">
        <v>1</v>
      </c>
      <c r="Q5" s="85"/>
    </row>
    <row r="6" spans="1:17" ht="30" customHeight="1" x14ac:dyDescent="0.2">
      <c r="A6" s="94"/>
      <c r="B6" s="96"/>
      <c r="C6" s="74"/>
      <c r="D6" s="96"/>
      <c r="E6" s="96"/>
      <c r="F6" s="79"/>
      <c r="G6" s="86"/>
      <c r="H6" s="86"/>
      <c r="I6" s="84"/>
      <c r="J6" s="84"/>
      <c r="K6" s="84"/>
      <c r="L6" s="84"/>
      <c r="M6" s="84"/>
      <c r="N6" s="84"/>
      <c r="O6" s="84"/>
      <c r="P6" s="84"/>
      <c r="Q6" s="85"/>
    </row>
    <row r="7" spans="1:17" x14ac:dyDescent="0.2">
      <c r="A7" s="80" t="s">
        <v>37</v>
      </c>
      <c r="B7" s="81"/>
      <c r="C7" s="81"/>
      <c r="D7" s="81"/>
      <c r="E7" s="81"/>
      <c r="F7" s="81"/>
      <c r="G7" s="81"/>
      <c r="H7" s="81"/>
      <c r="I7" s="82"/>
      <c r="J7" s="82"/>
      <c r="K7" s="82"/>
      <c r="L7" s="82"/>
      <c r="M7" s="82"/>
      <c r="N7" s="82"/>
      <c r="O7" s="82"/>
      <c r="P7" s="82"/>
      <c r="Q7" s="83"/>
    </row>
    <row r="8" spans="1:17" x14ac:dyDescent="0.2">
      <c r="A8" s="6"/>
      <c r="B8" s="4" t="s">
        <v>38</v>
      </c>
      <c r="C8" s="4"/>
      <c r="D8" s="9"/>
      <c r="E8" s="5" t="s">
        <v>39</v>
      </c>
      <c r="F8" s="13" t="s">
        <v>36</v>
      </c>
      <c r="G8" s="66"/>
      <c r="H8" s="67"/>
      <c r="I8" s="67"/>
      <c r="J8" s="67"/>
      <c r="K8" s="67"/>
      <c r="L8" s="67"/>
      <c r="M8" s="67"/>
      <c r="N8" s="67"/>
      <c r="O8" s="67"/>
      <c r="P8" s="67"/>
      <c r="Q8" s="68"/>
    </row>
    <row r="9" spans="1:17" x14ac:dyDescent="0.2">
      <c r="A9" s="6"/>
      <c r="B9" s="4" t="s">
        <v>40</v>
      </c>
      <c r="C9" s="4"/>
      <c r="D9" s="9"/>
      <c r="E9" s="5" t="s">
        <v>2</v>
      </c>
      <c r="F9" s="13" t="s">
        <v>36</v>
      </c>
      <c r="G9" s="69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7" x14ac:dyDescent="0.2">
      <c r="A10" s="80"/>
      <c r="B10" s="81"/>
      <c r="C10" s="81"/>
      <c r="D10" s="81"/>
      <c r="E10" s="81"/>
      <c r="F10" s="81"/>
      <c r="G10" s="81"/>
      <c r="H10" s="81"/>
      <c r="I10" s="82"/>
      <c r="J10" s="82"/>
      <c r="K10" s="82"/>
      <c r="L10" s="82"/>
      <c r="M10" s="82"/>
      <c r="N10" s="82"/>
      <c r="O10" s="82"/>
      <c r="P10" s="82"/>
      <c r="Q10" s="83"/>
    </row>
    <row r="11" spans="1:17" x14ac:dyDescent="0.2">
      <c r="A11" s="6">
        <v>1</v>
      </c>
      <c r="B11" s="4" t="s">
        <v>10</v>
      </c>
      <c r="C11" s="9">
        <v>2.4</v>
      </c>
      <c r="D11" s="9">
        <v>103101</v>
      </c>
      <c r="E11" s="5" t="s">
        <v>2</v>
      </c>
      <c r="F11" s="13" t="s">
        <v>36</v>
      </c>
      <c r="G11" s="51">
        <f>'PUNTUACIÓN BÁSICA'!B15</f>
        <v>918</v>
      </c>
      <c r="H11" s="51">
        <v>9</v>
      </c>
      <c r="I11" s="60">
        <f>'PUNTUACIÓN BÁSICA'!C15</f>
        <v>1110.8</v>
      </c>
      <c r="J11" s="61">
        <v>9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10">
        <f t="shared" ref="Q11:Q21" si="0">H11+J11+L11+N11+P11-MIN(H11,J11,L11,N11,P11)</f>
        <v>18</v>
      </c>
    </row>
    <row r="12" spans="1:17" x14ac:dyDescent="0.2">
      <c r="A12" s="6">
        <v>2</v>
      </c>
      <c r="B12" s="4" t="s">
        <v>15</v>
      </c>
      <c r="C12" s="9">
        <v>2.4</v>
      </c>
      <c r="D12" s="9">
        <v>103417</v>
      </c>
      <c r="E12" s="5" t="s">
        <v>0</v>
      </c>
      <c r="F12" s="13" t="s">
        <v>36</v>
      </c>
      <c r="G12" s="51">
        <f>'PUNTUACIÓN BÁSICA'!B18</f>
        <v>649</v>
      </c>
      <c r="H12" s="51">
        <v>6</v>
      </c>
      <c r="I12" s="55">
        <f>'PUNTUACIÓN BÁSICA'!C18</f>
        <v>0</v>
      </c>
      <c r="J12" s="55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10">
        <f t="shared" si="0"/>
        <v>6</v>
      </c>
    </row>
    <row r="13" spans="1:17" x14ac:dyDescent="0.2">
      <c r="A13" s="6">
        <v>3</v>
      </c>
      <c r="B13" s="4" t="s">
        <v>16</v>
      </c>
      <c r="C13" s="9"/>
      <c r="D13" s="9" t="s">
        <v>47</v>
      </c>
      <c r="E13" s="5" t="s">
        <v>17</v>
      </c>
      <c r="F13" s="13" t="s">
        <v>36</v>
      </c>
      <c r="G13" s="51">
        <f>'PUNTUACIÓN BÁSICA'!B21</f>
        <v>1229.5</v>
      </c>
      <c r="H13" s="52">
        <v>16</v>
      </c>
      <c r="I13" s="60">
        <f>'PUNTUACIÓN BÁSICA'!C21</f>
        <v>1998.4</v>
      </c>
      <c r="J13" s="61">
        <v>20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10">
        <f t="shared" si="0"/>
        <v>36</v>
      </c>
    </row>
    <row r="14" spans="1:17" x14ac:dyDescent="0.2">
      <c r="A14" s="6">
        <v>4</v>
      </c>
      <c r="B14" s="4" t="s">
        <v>99</v>
      </c>
      <c r="C14" s="9"/>
      <c r="D14" s="9"/>
      <c r="E14" s="5" t="s">
        <v>0</v>
      </c>
      <c r="F14" s="13" t="s">
        <v>36</v>
      </c>
      <c r="G14" s="51">
        <f>'PUNTUACIÓN BÁSICA'!B24</f>
        <v>1219</v>
      </c>
      <c r="H14" s="52">
        <v>13</v>
      </c>
      <c r="I14" s="60">
        <f>'PUNTUACIÓN BÁSICA'!C24</f>
        <v>1470.6</v>
      </c>
      <c r="J14" s="60">
        <v>13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10">
        <f t="shared" si="0"/>
        <v>26</v>
      </c>
    </row>
    <row r="15" spans="1:17" ht="14.25" customHeight="1" x14ac:dyDescent="0.2">
      <c r="A15" s="6">
        <v>5</v>
      </c>
      <c r="B15" s="4" t="s">
        <v>8</v>
      </c>
      <c r="C15" s="9">
        <v>2.4</v>
      </c>
      <c r="D15" s="9">
        <v>100508</v>
      </c>
      <c r="E15" s="5" t="s">
        <v>2</v>
      </c>
      <c r="F15" s="13" t="s">
        <v>36</v>
      </c>
      <c r="G15" s="51">
        <f>'PUNTUACIÓN BÁSICA'!B27</f>
        <v>1014.5</v>
      </c>
      <c r="H15" s="51">
        <v>11</v>
      </c>
      <c r="I15" s="60">
        <f>'PUNTUACIÓN BÁSICA'!C27</f>
        <v>1668.2</v>
      </c>
      <c r="J15" s="61">
        <v>16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10">
        <f t="shared" si="0"/>
        <v>27</v>
      </c>
    </row>
    <row r="16" spans="1:17" ht="14.25" customHeight="1" x14ac:dyDescent="0.2">
      <c r="A16" s="6">
        <v>6</v>
      </c>
      <c r="B16" s="4" t="s">
        <v>7</v>
      </c>
      <c r="C16" s="9"/>
      <c r="D16" s="9" t="s">
        <v>32</v>
      </c>
      <c r="E16" s="5" t="s">
        <v>17</v>
      </c>
      <c r="F16" s="13" t="s">
        <v>36</v>
      </c>
      <c r="G16" s="51">
        <f>'PUNTUACIÓN BÁSICA'!B30</f>
        <v>1305.5</v>
      </c>
      <c r="H16" s="51">
        <v>25</v>
      </c>
      <c r="I16" s="60">
        <f>'PUNTUACIÓN BÁSICA'!C30</f>
        <v>2122</v>
      </c>
      <c r="J16" s="61">
        <v>25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10">
        <f t="shared" si="0"/>
        <v>50</v>
      </c>
    </row>
    <row r="17" spans="1:17" ht="14.25" customHeight="1" x14ac:dyDescent="0.2">
      <c r="A17" s="6">
        <v>7</v>
      </c>
      <c r="B17" s="4" t="s">
        <v>14</v>
      </c>
      <c r="C17" s="9"/>
      <c r="D17" s="9"/>
      <c r="E17" s="5" t="s">
        <v>0</v>
      </c>
      <c r="F17" s="13" t="s">
        <v>36</v>
      </c>
      <c r="G17" s="51">
        <f>'PUNTUACIÓN BÁSICA'!B33</f>
        <v>1256.5</v>
      </c>
      <c r="H17" s="51">
        <v>20</v>
      </c>
      <c r="I17" s="60">
        <f>'PUNTUACIÓN BÁSICA'!C33</f>
        <v>1184.2</v>
      </c>
      <c r="J17" s="60">
        <v>10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10">
        <f t="shared" si="0"/>
        <v>30</v>
      </c>
    </row>
    <row r="18" spans="1:17" ht="14.25" customHeight="1" x14ac:dyDescent="0.2">
      <c r="A18" s="6">
        <v>8</v>
      </c>
      <c r="B18" s="4" t="s">
        <v>11</v>
      </c>
      <c r="C18" s="9">
        <v>2.4</v>
      </c>
      <c r="D18" s="9"/>
      <c r="E18" s="5" t="s">
        <v>2</v>
      </c>
      <c r="F18" s="13"/>
      <c r="G18" s="51">
        <f>'PUNTUACIÓN BÁSICA'!B36</f>
        <v>730</v>
      </c>
      <c r="H18" s="51">
        <v>7</v>
      </c>
      <c r="I18" s="60">
        <f>'PUNTUACIÓN BÁSICA'!C36</f>
        <v>555.79999999999995</v>
      </c>
      <c r="J18" s="60">
        <v>7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10">
        <f t="shared" si="0"/>
        <v>14</v>
      </c>
    </row>
    <row r="19" spans="1:17" ht="14.25" customHeight="1" x14ac:dyDescent="0.2">
      <c r="A19" s="6">
        <v>9</v>
      </c>
      <c r="B19" s="4" t="s">
        <v>74</v>
      </c>
      <c r="C19" s="9">
        <v>2.4</v>
      </c>
      <c r="D19" s="9">
        <v>103444</v>
      </c>
      <c r="E19" s="5" t="s">
        <v>75</v>
      </c>
      <c r="F19" s="13" t="s">
        <v>36</v>
      </c>
      <c r="G19" s="51">
        <f>'PUNTUACIÓN BÁSICA'!B39</f>
        <v>977</v>
      </c>
      <c r="H19" s="51">
        <v>10</v>
      </c>
      <c r="I19" s="60">
        <f>'PUNTUACIÓN BÁSICA'!C39</f>
        <v>1311</v>
      </c>
      <c r="J19" s="60">
        <v>11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10">
        <f t="shared" si="0"/>
        <v>21</v>
      </c>
    </row>
    <row r="20" spans="1:17" ht="14.25" customHeight="1" x14ac:dyDescent="0.2">
      <c r="A20" s="6">
        <v>10</v>
      </c>
      <c r="B20" s="4" t="s">
        <v>13</v>
      </c>
      <c r="C20" s="9">
        <v>2.4</v>
      </c>
      <c r="D20" s="9"/>
      <c r="E20" s="5" t="s">
        <v>2</v>
      </c>
      <c r="F20" s="13"/>
      <c r="G20" s="51">
        <f>'PUNTUACIÓN BÁSICA'!B42</f>
        <v>889</v>
      </c>
      <c r="H20" s="51">
        <v>8</v>
      </c>
      <c r="I20" s="60">
        <f>'PUNTUACIÓN BÁSICA'!C42</f>
        <v>966</v>
      </c>
      <c r="J20" s="60">
        <v>8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10">
        <f t="shared" si="0"/>
        <v>16</v>
      </c>
    </row>
    <row r="21" spans="1:17" ht="14.25" customHeight="1" x14ac:dyDescent="0.2">
      <c r="A21" s="6">
        <v>11</v>
      </c>
      <c r="B21" s="4" t="s">
        <v>76</v>
      </c>
      <c r="C21" s="9"/>
      <c r="D21" s="9">
        <v>103153</v>
      </c>
      <c r="E21" s="5" t="s">
        <v>0</v>
      </c>
      <c r="F21" s="13" t="s">
        <v>36</v>
      </c>
      <c r="G21" s="51">
        <f>'PUNTUACIÓN BÁSICA'!B45</f>
        <v>142.5</v>
      </c>
      <c r="H21" s="51">
        <v>5</v>
      </c>
      <c r="I21" s="60">
        <f>'PUNTUACIÓN BÁSICA'!C45</f>
        <v>278.39999999999998</v>
      </c>
      <c r="J21" s="60">
        <v>6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10">
        <f t="shared" si="0"/>
        <v>11</v>
      </c>
    </row>
    <row r="22" spans="1:17" x14ac:dyDescent="0.2">
      <c r="A22" s="80" t="s">
        <v>18</v>
      </c>
      <c r="B22" s="81"/>
      <c r="C22" s="81"/>
      <c r="D22" s="81"/>
      <c r="E22" s="81"/>
      <c r="F22" s="81"/>
      <c r="G22" s="81"/>
      <c r="H22" s="81"/>
      <c r="I22" s="82"/>
      <c r="J22" s="82"/>
      <c r="K22" s="82"/>
      <c r="L22" s="82"/>
      <c r="M22" s="82"/>
      <c r="N22" s="82"/>
      <c r="O22" s="82"/>
      <c r="P22" s="82"/>
      <c r="Q22" s="83"/>
    </row>
    <row r="23" spans="1:17" x14ac:dyDescent="0.2">
      <c r="A23" s="6">
        <v>21</v>
      </c>
      <c r="B23" s="4" t="s">
        <v>12</v>
      </c>
      <c r="C23" s="15">
        <v>2.4</v>
      </c>
      <c r="D23" s="9"/>
      <c r="E23" s="5" t="s">
        <v>0</v>
      </c>
      <c r="F23" s="13"/>
      <c r="G23" s="51">
        <f>'PUNTUACIÓN SPORT'!B15</f>
        <v>1961.4</v>
      </c>
      <c r="H23" s="51">
        <v>13</v>
      </c>
      <c r="I23" s="60">
        <f>'PUNTUACIÓN SPORT'!C15</f>
        <v>2158</v>
      </c>
      <c r="J23" s="61">
        <v>11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10">
        <f t="shared" ref="Q23:Q28" si="1">H23+J23+L23+N23+P23-MIN(H23,J23,L23,N23,P23)</f>
        <v>24</v>
      </c>
    </row>
    <row r="24" spans="1:17" x14ac:dyDescent="0.2">
      <c r="A24" s="7">
        <v>22</v>
      </c>
      <c r="B24" s="4" t="s">
        <v>20</v>
      </c>
      <c r="C24" s="15"/>
      <c r="D24" s="4"/>
      <c r="E24" s="5" t="s">
        <v>23</v>
      </c>
      <c r="F24" s="13"/>
      <c r="G24" s="51">
        <f>'PUNTUACIÓN SPORT'!B18</f>
        <v>1580.8</v>
      </c>
      <c r="H24" s="51">
        <v>10</v>
      </c>
      <c r="I24" s="60">
        <f>'PUNTUACIÓN SPORT'!C18</f>
        <v>1175.4000000000001</v>
      </c>
      <c r="J24" s="60">
        <v>10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10">
        <f t="shared" si="1"/>
        <v>20</v>
      </c>
    </row>
    <row r="25" spans="1:17" ht="24.75" customHeight="1" x14ac:dyDescent="0.2">
      <c r="A25" s="17">
        <v>23</v>
      </c>
      <c r="B25" s="18" t="s">
        <v>73</v>
      </c>
      <c r="C25" s="16" t="s">
        <v>46</v>
      </c>
      <c r="D25" s="19">
        <v>100390</v>
      </c>
      <c r="E25" s="5" t="s">
        <v>23</v>
      </c>
      <c r="F25" s="13" t="s">
        <v>36</v>
      </c>
      <c r="G25" s="51">
        <f>'PUNTUACIÓN SPORT'!B21</f>
        <v>2582</v>
      </c>
      <c r="H25" s="51">
        <v>20</v>
      </c>
      <c r="I25" s="60">
        <f>'PUNTUACIÓN SPORT'!C21</f>
        <v>2845</v>
      </c>
      <c r="J25" s="60">
        <v>20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10">
        <f t="shared" si="1"/>
        <v>40</v>
      </c>
    </row>
    <row r="26" spans="1:17" x14ac:dyDescent="0.2">
      <c r="A26" s="6">
        <v>24</v>
      </c>
      <c r="B26" s="4" t="s">
        <v>9</v>
      </c>
      <c r="C26" s="15">
        <v>2.4</v>
      </c>
      <c r="D26" s="9">
        <v>100393</v>
      </c>
      <c r="E26" s="5" t="s">
        <v>0</v>
      </c>
      <c r="F26" s="13" t="s">
        <v>36</v>
      </c>
      <c r="G26" s="51">
        <f>'PUNTUACIÓN SPORT'!B24</f>
        <v>2707.2</v>
      </c>
      <c r="H26" s="51">
        <v>25</v>
      </c>
      <c r="I26" s="60">
        <f>'PUNTUACIÓN SPORT'!C24</f>
        <v>2956</v>
      </c>
      <c r="J26" s="61">
        <v>25</v>
      </c>
      <c r="K26" s="8">
        <v>0</v>
      </c>
      <c r="L26" s="9">
        <v>0</v>
      </c>
      <c r="M26" s="8">
        <v>0</v>
      </c>
      <c r="N26" s="9">
        <v>0</v>
      </c>
      <c r="O26" s="8">
        <v>0</v>
      </c>
      <c r="P26" s="9">
        <v>0</v>
      </c>
      <c r="Q26" s="10">
        <f t="shared" si="1"/>
        <v>50</v>
      </c>
    </row>
    <row r="27" spans="1:17" x14ac:dyDescent="0.2">
      <c r="A27" s="6">
        <v>25</v>
      </c>
      <c r="B27" s="4" t="s">
        <v>101</v>
      </c>
      <c r="C27" s="15"/>
      <c r="D27" s="9">
        <v>103375</v>
      </c>
      <c r="E27" s="5" t="s">
        <v>24</v>
      </c>
      <c r="F27" s="13"/>
      <c r="G27" s="51">
        <f>'PUNTUACIÓN SPORT'!B27</f>
        <v>1691.4</v>
      </c>
      <c r="H27" s="52">
        <v>11</v>
      </c>
      <c r="I27" s="60">
        <f>'PUNTUACIÓN SPORT'!C27</f>
        <v>2485.6</v>
      </c>
      <c r="J27" s="60">
        <v>16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10">
        <f t="shared" si="1"/>
        <v>27</v>
      </c>
    </row>
    <row r="28" spans="1:17" x14ac:dyDescent="0.2">
      <c r="A28" s="6">
        <v>26</v>
      </c>
      <c r="B28" s="4" t="s">
        <v>21</v>
      </c>
      <c r="C28" s="15"/>
      <c r="D28" s="9">
        <v>3012</v>
      </c>
      <c r="E28" s="5" t="s">
        <v>24</v>
      </c>
      <c r="F28" s="13"/>
      <c r="G28" s="51">
        <f>'PUNTUACIÓN SPORT'!B30</f>
        <v>1996.4</v>
      </c>
      <c r="H28" s="52">
        <v>16</v>
      </c>
      <c r="I28" s="60">
        <f>'PUNTUACIÓN SPORT'!C30</f>
        <v>2364.4</v>
      </c>
      <c r="J28" s="61">
        <v>13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10">
        <f t="shared" si="1"/>
        <v>29</v>
      </c>
    </row>
    <row r="29" spans="1:17" x14ac:dyDescent="0.2">
      <c r="A29" s="80" t="s">
        <v>25</v>
      </c>
      <c r="B29" s="81"/>
      <c r="C29" s="81"/>
      <c r="D29" s="81"/>
      <c r="E29" s="81"/>
      <c r="F29" s="81"/>
      <c r="G29" s="81"/>
      <c r="H29" s="81"/>
      <c r="I29" s="82"/>
      <c r="J29" s="82"/>
      <c r="K29" s="82"/>
      <c r="L29" s="82"/>
      <c r="M29" s="82"/>
      <c r="N29" s="82"/>
      <c r="O29" s="82"/>
      <c r="P29" s="82"/>
      <c r="Q29" s="83"/>
    </row>
    <row r="30" spans="1:17" x14ac:dyDescent="0.2">
      <c r="A30" s="6">
        <v>31</v>
      </c>
      <c r="B30" s="4" t="s">
        <v>19</v>
      </c>
      <c r="C30" s="15">
        <v>2.4</v>
      </c>
      <c r="D30" s="9"/>
      <c r="E30" s="5" t="s">
        <v>22</v>
      </c>
      <c r="F30" s="13" t="s">
        <v>36</v>
      </c>
      <c r="G30" s="52">
        <f>'PUNTUACIÓN INTERMEDIA'!B15</f>
        <v>3887.2000000000003</v>
      </c>
      <c r="H30" s="51">
        <v>25</v>
      </c>
      <c r="I30" s="60">
        <f>'PUNTUACIÓN INTERMEDIA'!C15</f>
        <v>3809</v>
      </c>
      <c r="J30" s="61">
        <v>25</v>
      </c>
      <c r="K30" s="8">
        <v>0</v>
      </c>
      <c r="L30" s="9">
        <v>0</v>
      </c>
      <c r="M30" s="8">
        <v>0</v>
      </c>
      <c r="N30" s="9">
        <v>0</v>
      </c>
      <c r="O30" s="8">
        <v>0</v>
      </c>
      <c r="P30" s="9">
        <v>0</v>
      </c>
      <c r="Q30" s="10">
        <f>H30+J30+L30+N30+P30-MIN(H30,J30,L30,N30,P30)</f>
        <v>50</v>
      </c>
    </row>
    <row r="31" spans="1:17" x14ac:dyDescent="0.2">
      <c r="A31" s="7">
        <v>32</v>
      </c>
      <c r="B31" s="4" t="s">
        <v>27</v>
      </c>
      <c r="C31" s="15"/>
      <c r="D31" s="9">
        <v>3009</v>
      </c>
      <c r="E31" s="5" t="s">
        <v>24</v>
      </c>
      <c r="F31" s="13"/>
      <c r="G31" s="52">
        <f>'PUNTUACIÓN INTERMEDIA'!B18</f>
        <v>2401.8000000000002</v>
      </c>
      <c r="H31" s="51">
        <v>20</v>
      </c>
      <c r="I31" s="60">
        <f>'PUNTUACIÓN INTERMEDIA'!C18</f>
        <v>2809.4</v>
      </c>
      <c r="J31" s="61">
        <v>16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10">
        <f>H31+J31+L31+N31+P31-MIN(H31,J31,L31,N31,P31)</f>
        <v>36</v>
      </c>
    </row>
    <row r="32" spans="1:17" x14ac:dyDescent="0.2">
      <c r="A32" s="45">
        <v>33</v>
      </c>
      <c r="B32" s="46" t="s">
        <v>77</v>
      </c>
      <c r="C32" s="44">
        <v>35240</v>
      </c>
      <c r="D32" s="47"/>
      <c r="E32" s="48" t="s">
        <v>29</v>
      </c>
      <c r="F32" s="49"/>
      <c r="G32" s="52">
        <f>'PUNTUACIÓN INTERMEDIA'!B21</f>
        <v>2361.4</v>
      </c>
      <c r="H32" s="53">
        <v>16</v>
      </c>
      <c r="I32" s="60">
        <f>'PUNTUACIÓN INTERMEDIA'!C21</f>
        <v>2116.8000000000002</v>
      </c>
      <c r="J32" s="60">
        <v>13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10">
        <f>H32+J32+L32+N32+P32-MIN(H32,J32,L32,N32,P32)</f>
        <v>29</v>
      </c>
    </row>
    <row r="33" spans="1:17" x14ac:dyDescent="0.2">
      <c r="A33" s="45">
        <v>34</v>
      </c>
      <c r="B33" s="46" t="s">
        <v>105</v>
      </c>
      <c r="C33" s="44"/>
      <c r="D33" s="47"/>
      <c r="E33" s="48" t="s">
        <v>29</v>
      </c>
      <c r="F33" s="49"/>
      <c r="G33" s="55">
        <f>'PUNTUACIÓN INTERMEDIA'!B25</f>
        <v>0</v>
      </c>
      <c r="H33" s="56">
        <v>16</v>
      </c>
      <c r="I33" s="60">
        <f>'PUNTUACIÓN INTERMEDIA'!C24</f>
        <v>3384</v>
      </c>
      <c r="J33" s="60">
        <v>20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10">
        <f>H33+J33+L33+N33+P33-MIN(H33,J33,L33,N33,P33)</f>
        <v>36</v>
      </c>
    </row>
    <row r="34" spans="1:17" x14ac:dyDescent="0.2">
      <c r="A34" s="75" t="s">
        <v>33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7"/>
    </row>
    <row r="35" spans="1:17" x14ac:dyDescent="0.2">
      <c r="A35" s="7">
        <v>41</v>
      </c>
      <c r="B35" s="4" t="s">
        <v>26</v>
      </c>
      <c r="C35" s="15">
        <v>2.4</v>
      </c>
      <c r="D35" s="4"/>
      <c r="E35" s="5" t="s">
        <v>24</v>
      </c>
      <c r="F35" s="20"/>
      <c r="G35" s="51">
        <f>'PUNTUACIÓN AVANZADA'!B15</f>
        <v>1791.2</v>
      </c>
      <c r="H35" s="51">
        <v>25</v>
      </c>
      <c r="I35" s="55">
        <f>'PUNTUACIÓN AVANZADA'!C15</f>
        <v>0</v>
      </c>
      <c r="J35" s="55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21">
        <f>H35+J35+L35+N35+P35-MIN(H35,J35,L35,N35,P35)</f>
        <v>25</v>
      </c>
    </row>
    <row r="36" spans="1:17" ht="15.75" thickBot="1" x14ac:dyDescent="0.25">
      <c r="A36" s="22">
        <v>42</v>
      </c>
      <c r="B36" s="11" t="s">
        <v>28</v>
      </c>
      <c r="C36" s="50"/>
      <c r="D36" s="23">
        <v>3011</v>
      </c>
      <c r="E36" s="12" t="s">
        <v>24</v>
      </c>
      <c r="F36" s="24"/>
      <c r="G36" s="54">
        <f>'PUNTUACIÓN AVANZADA'!B18</f>
        <v>1697.6000000000001</v>
      </c>
      <c r="H36" s="54">
        <v>20</v>
      </c>
      <c r="I36" s="58">
        <f>'PUNTUACIÓN AVANZADA'!C18</f>
        <v>3165.4</v>
      </c>
      <c r="J36" s="59">
        <v>25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6">
        <f>H36+J36+L36+N36+P36-MIN(H36,J36,L36,N36,P36)</f>
        <v>45</v>
      </c>
    </row>
    <row r="37" spans="1:17" ht="15.75" thickTop="1" x14ac:dyDescent="0.2"/>
  </sheetData>
  <sheetProtection password="B9F9" sheet="1" objects="1" scenarios="1"/>
  <mergeCells count="29">
    <mergeCell ref="G4:H4"/>
    <mergeCell ref="G5:G6"/>
    <mergeCell ref="A2:Q3"/>
    <mergeCell ref="A10:Q10"/>
    <mergeCell ref="H5:H6"/>
    <mergeCell ref="A4:A6"/>
    <mergeCell ref="B4:B6"/>
    <mergeCell ref="E4:E6"/>
    <mergeCell ref="D4:D6"/>
    <mergeCell ref="A7:Q7"/>
    <mergeCell ref="I5:I6"/>
    <mergeCell ref="J5:J6"/>
    <mergeCell ref="O4:P4"/>
    <mergeCell ref="O5:O6"/>
    <mergeCell ref="P5:P6"/>
    <mergeCell ref="K4:L4"/>
    <mergeCell ref="M4:N4"/>
    <mergeCell ref="M5:M6"/>
    <mergeCell ref="N5:N6"/>
    <mergeCell ref="G8:Q9"/>
    <mergeCell ref="C4:C6"/>
    <mergeCell ref="A34:Q34"/>
    <mergeCell ref="F5:F6"/>
    <mergeCell ref="A29:Q29"/>
    <mergeCell ref="A22:Q22"/>
    <mergeCell ref="K5:K6"/>
    <mergeCell ref="L5:L6"/>
    <mergeCell ref="Q4:Q6"/>
    <mergeCell ref="I4:J4"/>
  </mergeCells>
  <phoneticPr fontId="1" type="noConversion"/>
  <pageMargins left="0.75" right="0.75" top="0.33" bottom="0.3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5"/>
  <sheetViews>
    <sheetView zoomScale="92" workbookViewId="0">
      <selection activeCell="AY48" sqref="AY48"/>
    </sheetView>
  </sheetViews>
  <sheetFormatPr baseColWidth="10" defaultRowHeight="12.75" outlineLevelCol="1" x14ac:dyDescent="0.2"/>
  <cols>
    <col min="1" max="1" width="6" customWidth="1"/>
    <col min="2" max="2" width="7.5703125" bestFit="1" customWidth="1"/>
    <col min="3" max="3" width="6.140625" customWidth="1"/>
    <col min="4" max="4" width="10.85546875" customWidth="1"/>
    <col min="5" max="5" width="9.7109375" customWidth="1"/>
    <col min="6" max="6" width="8.140625" customWidth="1"/>
    <col min="7" max="16" width="3.28515625" customWidth="1" outlineLevel="1"/>
    <col min="17" max="18" width="3" customWidth="1" outlineLevel="1"/>
    <col min="19" max="19" width="6.7109375" customWidth="1" outlineLevel="1"/>
    <col min="20" max="25" width="3.28515625" customWidth="1" outlineLevel="1"/>
    <col min="26" max="26" width="3.140625" customWidth="1" outlineLevel="1"/>
    <col min="27" max="27" width="3.28515625" customWidth="1" outlineLevel="1"/>
    <col min="28" max="31" width="4" customWidth="1" outlineLevel="1"/>
    <col min="32" max="32" width="6.28515625" customWidth="1" outlineLevel="1"/>
    <col min="33" max="33" width="2.140625" customWidth="1"/>
    <col min="34" max="34" width="4.140625" customWidth="1" outlineLevel="1"/>
    <col min="35" max="43" width="3.28515625" customWidth="1" outlineLevel="1"/>
    <col min="44" max="45" width="3" customWidth="1" outlineLevel="1"/>
    <col min="46" max="46" width="6.7109375" customWidth="1" outlineLevel="1"/>
    <col min="47" max="52" width="3.28515625" customWidth="1" outlineLevel="1"/>
    <col min="53" max="53" width="3.140625" customWidth="1" outlineLevel="1"/>
    <col min="54" max="54" width="3.28515625" customWidth="1" outlineLevel="1"/>
    <col min="55" max="58" width="4" customWidth="1" outlineLevel="1"/>
    <col min="59" max="59" width="6.28515625" customWidth="1" outlineLevel="1"/>
  </cols>
  <sheetData>
    <row r="1" spans="1:59" ht="12.75" customHeight="1" x14ac:dyDescent="0.2">
      <c r="G1" s="108" t="s">
        <v>72</v>
      </c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10"/>
      <c r="AH1" s="108" t="s">
        <v>104</v>
      </c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10"/>
    </row>
    <row r="2" spans="1:59" x14ac:dyDescent="0.2">
      <c r="G2" s="111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3"/>
      <c r="AH2" s="111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3"/>
    </row>
    <row r="3" spans="1:59" x14ac:dyDescent="0.2">
      <c r="G3" s="114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6"/>
      <c r="AH3" s="114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6"/>
    </row>
    <row r="4" spans="1:59" ht="40.5" customHeight="1" x14ac:dyDescent="0.2">
      <c r="A4" s="129" t="s">
        <v>71</v>
      </c>
      <c r="B4" s="128" t="s">
        <v>48</v>
      </c>
      <c r="C4" s="128"/>
      <c r="D4" s="128"/>
      <c r="E4" s="128"/>
      <c r="F4" s="128"/>
      <c r="G4" s="97" t="s">
        <v>49</v>
      </c>
      <c r="H4" s="97" t="s">
        <v>50</v>
      </c>
      <c r="I4" s="97" t="s">
        <v>51</v>
      </c>
      <c r="J4" s="97" t="s">
        <v>52</v>
      </c>
      <c r="K4" s="97" t="s">
        <v>53</v>
      </c>
      <c r="L4" s="97" t="s">
        <v>54</v>
      </c>
      <c r="M4" s="97" t="s">
        <v>55</v>
      </c>
      <c r="N4" s="97" t="s">
        <v>56</v>
      </c>
      <c r="O4" s="97" t="s">
        <v>57</v>
      </c>
      <c r="P4" s="97" t="s">
        <v>58</v>
      </c>
      <c r="Q4" s="97" t="s">
        <v>59</v>
      </c>
      <c r="R4" s="97" t="s">
        <v>60</v>
      </c>
      <c r="S4" s="27"/>
      <c r="T4" s="97" t="s">
        <v>49</v>
      </c>
      <c r="U4" s="97" t="s">
        <v>50</v>
      </c>
      <c r="V4" s="97" t="s">
        <v>51</v>
      </c>
      <c r="W4" s="97" t="s">
        <v>52</v>
      </c>
      <c r="X4" s="97" t="s">
        <v>53</v>
      </c>
      <c r="Y4" s="97" t="s">
        <v>54</v>
      </c>
      <c r="Z4" s="97" t="s">
        <v>55</v>
      </c>
      <c r="AA4" s="97" t="s">
        <v>56</v>
      </c>
      <c r="AB4" s="97" t="s">
        <v>57</v>
      </c>
      <c r="AC4" s="97" t="s">
        <v>58</v>
      </c>
      <c r="AD4" s="97" t="s">
        <v>59</v>
      </c>
      <c r="AE4" s="97" t="s">
        <v>60</v>
      </c>
      <c r="AF4" s="27"/>
      <c r="AH4" s="97" t="s">
        <v>49</v>
      </c>
      <c r="AI4" s="97" t="s">
        <v>50</v>
      </c>
      <c r="AJ4" s="97" t="s">
        <v>51</v>
      </c>
      <c r="AK4" s="97" t="s">
        <v>52</v>
      </c>
      <c r="AL4" s="97" t="s">
        <v>53</v>
      </c>
      <c r="AM4" s="97" t="s">
        <v>54</v>
      </c>
      <c r="AN4" s="97" t="s">
        <v>55</v>
      </c>
      <c r="AO4" s="97" t="s">
        <v>56</v>
      </c>
      <c r="AP4" s="97" t="s">
        <v>57</v>
      </c>
      <c r="AQ4" s="97" t="s">
        <v>58</v>
      </c>
      <c r="AR4" s="97" t="s">
        <v>59</v>
      </c>
      <c r="AS4" s="97" t="s">
        <v>60</v>
      </c>
      <c r="AT4" s="27"/>
      <c r="AU4" s="97" t="s">
        <v>49</v>
      </c>
      <c r="AV4" s="97" t="s">
        <v>50</v>
      </c>
      <c r="AW4" s="97" t="s">
        <v>51</v>
      </c>
      <c r="AX4" s="97" t="s">
        <v>52</v>
      </c>
      <c r="AY4" s="97" t="s">
        <v>53</v>
      </c>
      <c r="AZ4" s="97" t="s">
        <v>54</v>
      </c>
      <c r="BA4" s="97" t="s">
        <v>55</v>
      </c>
      <c r="BB4" s="97" t="s">
        <v>56</v>
      </c>
      <c r="BC4" s="97" t="s">
        <v>57</v>
      </c>
      <c r="BD4" s="97" t="s">
        <v>58</v>
      </c>
      <c r="BE4" s="97" t="s">
        <v>59</v>
      </c>
      <c r="BF4" s="97" t="s">
        <v>60</v>
      </c>
      <c r="BG4" s="27"/>
    </row>
    <row r="5" spans="1:59" x14ac:dyDescent="0.2">
      <c r="A5" s="130"/>
      <c r="B5" s="128"/>
      <c r="C5" s="128"/>
      <c r="D5" s="128"/>
      <c r="E5" s="128"/>
      <c r="F5" s="128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2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2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2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27"/>
    </row>
    <row r="6" spans="1:59" x14ac:dyDescent="0.2">
      <c r="A6" s="130"/>
      <c r="B6" s="128"/>
      <c r="C6" s="128"/>
      <c r="D6" s="128"/>
      <c r="E6" s="128"/>
      <c r="F6" s="128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2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2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2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27"/>
    </row>
    <row r="7" spans="1:59" x14ac:dyDescent="0.2">
      <c r="A7" s="130"/>
      <c r="B7" s="128"/>
      <c r="C7" s="128"/>
      <c r="D7" s="128"/>
      <c r="E7" s="128"/>
      <c r="F7" s="128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2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2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2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27"/>
    </row>
    <row r="8" spans="1:59" x14ac:dyDescent="0.2">
      <c r="A8" s="130"/>
      <c r="B8" s="128"/>
      <c r="C8" s="128"/>
      <c r="D8" s="128"/>
      <c r="E8" s="128"/>
      <c r="F8" s="128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2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2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2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27"/>
    </row>
    <row r="9" spans="1:59" x14ac:dyDescent="0.2">
      <c r="A9" s="130"/>
      <c r="B9" s="128"/>
      <c r="C9" s="128"/>
      <c r="D9" s="128"/>
      <c r="E9" s="128"/>
      <c r="F9" s="128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2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2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2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27"/>
    </row>
    <row r="10" spans="1:59" x14ac:dyDescent="0.2">
      <c r="A10" s="130"/>
      <c r="B10" s="127" t="s">
        <v>61</v>
      </c>
      <c r="C10" s="127"/>
      <c r="D10" s="127"/>
      <c r="E10" s="127"/>
      <c r="F10" s="127"/>
      <c r="G10">
        <v>10</v>
      </c>
      <c r="H10">
        <v>17</v>
      </c>
      <c r="I10">
        <v>12</v>
      </c>
      <c r="J10">
        <v>17</v>
      </c>
      <c r="K10">
        <v>10</v>
      </c>
      <c r="L10">
        <v>17</v>
      </c>
      <c r="M10">
        <v>16</v>
      </c>
      <c r="N10">
        <v>18</v>
      </c>
      <c r="O10">
        <v>10</v>
      </c>
      <c r="P10">
        <v>13</v>
      </c>
      <c r="Q10">
        <v>3</v>
      </c>
      <c r="R10">
        <v>1</v>
      </c>
      <c r="S10" s="27">
        <f>SUM(G10:P10)</f>
        <v>140</v>
      </c>
      <c r="T10">
        <v>10</v>
      </c>
      <c r="U10">
        <v>17</v>
      </c>
      <c r="V10">
        <v>12</v>
      </c>
      <c r="W10">
        <v>17</v>
      </c>
      <c r="X10">
        <v>10</v>
      </c>
      <c r="Y10">
        <v>17</v>
      </c>
      <c r="Z10">
        <v>16</v>
      </c>
      <c r="AA10">
        <v>18</v>
      </c>
      <c r="AB10">
        <v>10</v>
      </c>
      <c r="AC10">
        <v>13</v>
      </c>
      <c r="AD10">
        <v>3</v>
      </c>
      <c r="AE10">
        <v>1</v>
      </c>
      <c r="AF10" s="27"/>
      <c r="AH10">
        <v>10</v>
      </c>
      <c r="AI10">
        <v>17</v>
      </c>
      <c r="AJ10">
        <v>12</v>
      </c>
      <c r="AK10">
        <v>17</v>
      </c>
      <c r="AL10">
        <v>10</v>
      </c>
      <c r="AM10">
        <v>17</v>
      </c>
      <c r="AN10">
        <v>16</v>
      </c>
      <c r="AO10">
        <v>18</v>
      </c>
      <c r="AP10">
        <v>10</v>
      </c>
      <c r="AQ10">
        <v>13</v>
      </c>
      <c r="AR10">
        <v>3</v>
      </c>
      <c r="AS10">
        <v>1</v>
      </c>
      <c r="AT10" s="27">
        <f>SUM(AH10:AQ10)</f>
        <v>140</v>
      </c>
      <c r="AU10">
        <v>6</v>
      </c>
      <c r="AV10">
        <v>29</v>
      </c>
      <c r="AW10">
        <v>18</v>
      </c>
      <c r="AX10">
        <v>24</v>
      </c>
      <c r="AY10">
        <v>29</v>
      </c>
      <c r="AZ10">
        <v>11</v>
      </c>
      <c r="BA10">
        <v>35</v>
      </c>
      <c r="BB10">
        <v>31</v>
      </c>
      <c r="BC10">
        <v>14</v>
      </c>
      <c r="BD10">
        <v>14</v>
      </c>
      <c r="BE10">
        <v>3</v>
      </c>
      <c r="BF10">
        <v>1</v>
      </c>
      <c r="BG10" s="27"/>
    </row>
    <row r="11" spans="1:59" x14ac:dyDescent="0.2">
      <c r="A11" s="130"/>
      <c r="B11" s="99" t="s">
        <v>62</v>
      </c>
      <c r="C11" s="99"/>
      <c r="D11" s="99"/>
      <c r="E11" s="99"/>
      <c r="F11" s="132"/>
      <c r="G11" s="117" t="s">
        <v>63</v>
      </c>
      <c r="H11" s="118"/>
      <c r="I11" s="118"/>
      <c r="J11" s="118"/>
      <c r="K11" s="118"/>
      <c r="L11" s="118"/>
      <c r="M11" s="118"/>
      <c r="N11" s="118"/>
      <c r="O11" s="118"/>
      <c r="P11" s="119"/>
      <c r="Q11" s="119"/>
      <c r="R11" s="120"/>
      <c r="S11" s="28" t="s">
        <v>64</v>
      </c>
      <c r="T11" s="98" t="s">
        <v>65</v>
      </c>
      <c r="U11" s="99"/>
      <c r="V11" s="99"/>
      <c r="W11" s="99"/>
      <c r="X11" s="99"/>
      <c r="Y11" s="99"/>
      <c r="Z11" s="99"/>
      <c r="AA11" s="99"/>
      <c r="AB11" s="99"/>
      <c r="AC11" s="99"/>
      <c r="AD11" s="100"/>
      <c r="AE11" s="101"/>
      <c r="AF11" s="28" t="s">
        <v>64</v>
      </c>
      <c r="AH11" s="117" t="s">
        <v>63</v>
      </c>
      <c r="AI11" s="118"/>
      <c r="AJ11" s="118"/>
      <c r="AK11" s="118"/>
      <c r="AL11" s="118"/>
      <c r="AM11" s="118"/>
      <c r="AN11" s="118"/>
      <c r="AO11" s="118"/>
      <c r="AP11" s="118"/>
      <c r="AQ11" s="119"/>
      <c r="AR11" s="119"/>
      <c r="AS11" s="120"/>
      <c r="AT11" s="28" t="s">
        <v>64</v>
      </c>
      <c r="AU11" s="98" t="s">
        <v>65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100"/>
      <c r="BF11" s="101"/>
      <c r="BG11" s="28" t="s">
        <v>64</v>
      </c>
    </row>
    <row r="12" spans="1:59" ht="12" customHeight="1" thickBot="1" x14ac:dyDescent="0.25">
      <c r="A12" s="131"/>
      <c r="B12" s="37" t="s">
        <v>66</v>
      </c>
      <c r="C12" s="37" t="s">
        <v>67</v>
      </c>
      <c r="D12" s="37" t="s">
        <v>68</v>
      </c>
      <c r="E12" s="37" t="s">
        <v>69</v>
      </c>
      <c r="F12" s="37" t="s">
        <v>70</v>
      </c>
      <c r="G12" s="29">
        <v>1</v>
      </c>
      <c r="H12" s="30">
        <v>2</v>
      </c>
      <c r="I12" s="30">
        <v>3</v>
      </c>
      <c r="J12" s="31">
        <v>4</v>
      </c>
      <c r="K12" s="29">
        <v>5</v>
      </c>
      <c r="L12" s="30">
        <v>6</v>
      </c>
      <c r="M12" s="30">
        <v>7</v>
      </c>
      <c r="N12" s="31">
        <v>8</v>
      </c>
      <c r="O12" s="32">
        <v>9</v>
      </c>
      <c r="P12" s="29">
        <v>10</v>
      </c>
      <c r="Q12" s="32"/>
      <c r="R12" s="32"/>
      <c r="S12" s="33"/>
      <c r="T12" s="29">
        <v>1</v>
      </c>
      <c r="U12" s="30">
        <v>2</v>
      </c>
      <c r="V12" s="30">
        <v>3</v>
      </c>
      <c r="W12" s="31">
        <v>4</v>
      </c>
      <c r="X12" s="29">
        <v>5</v>
      </c>
      <c r="Y12" s="30">
        <v>6</v>
      </c>
      <c r="Z12" s="30">
        <v>7</v>
      </c>
      <c r="AA12" s="31">
        <v>8</v>
      </c>
      <c r="AB12" s="32">
        <v>9</v>
      </c>
      <c r="AC12" s="32">
        <v>9</v>
      </c>
      <c r="AD12" s="32"/>
      <c r="AE12" s="32"/>
      <c r="AF12" s="33"/>
      <c r="AH12" s="29">
        <v>1</v>
      </c>
      <c r="AI12" s="30">
        <v>2</v>
      </c>
      <c r="AJ12" s="30">
        <v>3</v>
      </c>
      <c r="AK12" s="31">
        <v>4</v>
      </c>
      <c r="AL12" s="29">
        <v>5</v>
      </c>
      <c r="AM12" s="30">
        <v>6</v>
      </c>
      <c r="AN12" s="30">
        <v>7</v>
      </c>
      <c r="AO12" s="31">
        <v>8</v>
      </c>
      <c r="AP12" s="32">
        <v>9</v>
      </c>
      <c r="AQ12" s="29">
        <v>10</v>
      </c>
      <c r="AR12" s="32"/>
      <c r="AS12" s="32"/>
      <c r="AT12" s="33"/>
      <c r="AU12" s="29">
        <v>1</v>
      </c>
      <c r="AV12" s="30">
        <v>2</v>
      </c>
      <c r="AW12" s="30">
        <v>3</v>
      </c>
      <c r="AX12" s="31">
        <v>4</v>
      </c>
      <c r="AY12" s="29">
        <v>5</v>
      </c>
      <c r="AZ12" s="30">
        <v>6</v>
      </c>
      <c r="BA12" s="30">
        <v>7</v>
      </c>
      <c r="BB12" s="31">
        <v>8</v>
      </c>
      <c r="BC12" s="32">
        <v>9</v>
      </c>
      <c r="BD12" s="32">
        <v>9</v>
      </c>
      <c r="BE12" s="32"/>
      <c r="BF12" s="32"/>
      <c r="BG12" s="33"/>
    </row>
    <row r="13" spans="1:59" ht="12.75" customHeight="1" thickBot="1" x14ac:dyDescent="0.25">
      <c r="A13" s="102">
        <v>1</v>
      </c>
      <c r="B13" s="121" t="s">
        <v>79</v>
      </c>
      <c r="C13" s="122"/>
      <c r="D13" s="122"/>
      <c r="E13" s="122"/>
      <c r="F13" s="123"/>
      <c r="G13" s="34">
        <v>3</v>
      </c>
      <c r="H13" s="35">
        <v>4</v>
      </c>
      <c r="I13" s="35">
        <v>4</v>
      </c>
      <c r="J13" s="35">
        <v>3</v>
      </c>
      <c r="K13" s="35">
        <v>3</v>
      </c>
      <c r="L13" s="35">
        <v>2</v>
      </c>
      <c r="M13" s="35">
        <v>4</v>
      </c>
      <c r="N13" s="35">
        <v>3</v>
      </c>
      <c r="O13" s="35">
        <v>4</v>
      </c>
      <c r="P13" s="35">
        <v>3</v>
      </c>
      <c r="Q13" s="36">
        <v>5</v>
      </c>
      <c r="R13" s="36">
        <v>5</v>
      </c>
      <c r="S13" s="42">
        <f>G13*G$10+H13*H$10+I13*I$10+J13*J$10+K13*K$10+L13*L$10+M13*M$10+N13*N$10+O13*O$10+P13*P$10+Q13*Q$10+R13*R$10</f>
        <v>478</v>
      </c>
      <c r="T13" s="34">
        <v>2</v>
      </c>
      <c r="U13" s="35">
        <v>3</v>
      </c>
      <c r="V13" s="35">
        <v>2</v>
      </c>
      <c r="W13" s="35">
        <v>3</v>
      </c>
      <c r="X13" s="35">
        <v>3</v>
      </c>
      <c r="Y13" s="35">
        <v>2</v>
      </c>
      <c r="Z13" s="35">
        <v>3</v>
      </c>
      <c r="AA13" s="35">
        <v>3</v>
      </c>
      <c r="AB13" s="35">
        <v>4</v>
      </c>
      <c r="AC13" s="35">
        <v>3</v>
      </c>
      <c r="AD13" s="36">
        <v>5</v>
      </c>
      <c r="AE13" s="36">
        <v>5</v>
      </c>
      <c r="AF13" s="42">
        <f>T13*T$10+U13*U$10+V13*V$10+W13*W$10+X13*X$10+Y13*Y$10+Z13*Z$10+AA13*AA$10+AB13*AB$10+AD13*AD$10+AE13*AE$10+AC13*AC$10</f>
        <v>411</v>
      </c>
      <c r="AH13" s="34">
        <v>5</v>
      </c>
      <c r="AI13" s="35">
        <v>4</v>
      </c>
      <c r="AJ13" s="35">
        <v>5</v>
      </c>
      <c r="AK13" s="35">
        <v>4</v>
      </c>
      <c r="AL13" s="35">
        <v>4</v>
      </c>
      <c r="AM13" s="35">
        <v>0</v>
      </c>
      <c r="AN13" s="35">
        <v>4</v>
      </c>
      <c r="AO13" s="35">
        <v>5</v>
      </c>
      <c r="AP13" s="35">
        <v>5</v>
      </c>
      <c r="AQ13" s="35">
        <v>5</v>
      </c>
      <c r="AR13" s="35">
        <v>5</v>
      </c>
      <c r="AS13" s="62">
        <v>5</v>
      </c>
      <c r="AT13" s="42">
        <f>AH13*AH$10+AI13*AI$10+AJ13*AJ$10+AK13*AK$10+AL13*AL$10+AM13*AM$10+AN13*AN$10+AO13*AO$10+AP13*AP$10+AQ13*AQ$10+AR13*AR$10+AS13*AS$10</f>
        <v>575</v>
      </c>
      <c r="AU13" s="34">
        <v>6</v>
      </c>
      <c r="AV13" s="35">
        <v>0</v>
      </c>
      <c r="AW13" s="35">
        <v>5</v>
      </c>
      <c r="AX13" s="35">
        <v>5</v>
      </c>
      <c r="AY13" s="35">
        <v>0</v>
      </c>
      <c r="AZ13" s="35">
        <v>3</v>
      </c>
      <c r="BA13" s="35">
        <v>3</v>
      </c>
      <c r="BB13" s="35">
        <v>3</v>
      </c>
      <c r="BC13" s="35">
        <v>3</v>
      </c>
      <c r="BD13" s="35">
        <v>0</v>
      </c>
      <c r="BE13" s="35">
        <v>5</v>
      </c>
      <c r="BF13" s="62">
        <v>5</v>
      </c>
      <c r="BG13" s="42">
        <f>AU13*AU$10+AV13*AV$10+AW13*AW$10+AX13*AX$10+AY13*AY$10+AZ13*AZ$10+BA13*BA$10+BB13*BB$10+BC13*BC$10+BE13*BE$10+BF13*BF$10+BD13*BD$10</f>
        <v>539</v>
      </c>
    </row>
    <row r="14" spans="1:59" ht="12.75" customHeight="1" thickBot="1" x14ac:dyDescent="0.25">
      <c r="A14" s="103"/>
      <c r="B14" s="124"/>
      <c r="C14" s="125"/>
      <c r="D14" s="125"/>
      <c r="E14" s="125"/>
      <c r="F14" s="126"/>
      <c r="G14" s="38">
        <v>4</v>
      </c>
      <c r="H14" s="39">
        <v>4</v>
      </c>
      <c r="I14" s="39">
        <v>4</v>
      </c>
      <c r="J14" s="39">
        <v>4</v>
      </c>
      <c r="K14" s="39">
        <v>3</v>
      </c>
      <c r="L14" s="39">
        <v>0</v>
      </c>
      <c r="M14" s="39">
        <v>4</v>
      </c>
      <c r="N14" s="39">
        <v>3</v>
      </c>
      <c r="O14" s="39">
        <v>4</v>
      </c>
      <c r="P14" s="39">
        <v>3</v>
      </c>
      <c r="Q14" s="40">
        <v>5</v>
      </c>
      <c r="R14" s="40">
        <v>5</v>
      </c>
      <c r="S14" s="42">
        <f>G14*G$10+H14*H$10+I14*I$10+J14*J$10+K14*K$10+L14*L$10+M14*M$10+N14*N$10+O14*O$10+P14*P$10+Q14*Q$10+R14*R$10</f>
        <v>471</v>
      </c>
      <c r="T14" s="38">
        <v>3</v>
      </c>
      <c r="U14" s="39">
        <v>3</v>
      </c>
      <c r="V14" s="39">
        <v>3</v>
      </c>
      <c r="W14" s="39">
        <v>3</v>
      </c>
      <c r="X14" s="39">
        <v>4</v>
      </c>
      <c r="Y14" s="39">
        <v>3</v>
      </c>
      <c r="Z14" s="39">
        <v>4</v>
      </c>
      <c r="AA14" s="39">
        <v>3</v>
      </c>
      <c r="AB14" s="39">
        <v>4</v>
      </c>
      <c r="AC14" s="39">
        <v>3</v>
      </c>
      <c r="AD14" s="40">
        <v>5</v>
      </c>
      <c r="AE14" s="40">
        <v>5</v>
      </c>
      <c r="AF14" s="42">
        <f>T14*T$10+U14*U$10+V14*V$10+W14*W$10+X14*X$10+Y14*Y$10+Z14*Z$10+AA14*AA$10+AB14*AB$10+AD14*AD$10+AE14*AE$10+AC14*AC$10</f>
        <v>476</v>
      </c>
      <c r="AH14" s="63">
        <v>5</v>
      </c>
      <c r="AI14" s="64">
        <v>4</v>
      </c>
      <c r="AJ14" s="64">
        <v>5</v>
      </c>
      <c r="AK14" s="64">
        <v>4</v>
      </c>
      <c r="AL14" s="64">
        <v>4</v>
      </c>
      <c r="AM14" s="64">
        <v>0</v>
      </c>
      <c r="AN14" s="64">
        <v>4</v>
      </c>
      <c r="AO14" s="64">
        <v>5</v>
      </c>
      <c r="AP14" s="64">
        <v>6</v>
      </c>
      <c r="AQ14" s="64">
        <v>5</v>
      </c>
      <c r="AR14" s="64">
        <v>5</v>
      </c>
      <c r="AS14" s="65">
        <v>5</v>
      </c>
      <c r="AT14" s="42">
        <f>AH14*AH$10+AI14*AI$10+AJ14*AJ$10+AK14*AK$10+AL14*AL$10+AM14*AM$10+AN14*AN$10+AO14*AO$10+AP14*AP$10+AQ14*AQ$10+AR14*AR$10+AS14*AS$10</f>
        <v>585</v>
      </c>
      <c r="AU14" s="63">
        <v>6</v>
      </c>
      <c r="AV14" s="64">
        <v>0</v>
      </c>
      <c r="AW14" s="64">
        <v>5</v>
      </c>
      <c r="AX14" s="64">
        <v>5</v>
      </c>
      <c r="AY14" s="64">
        <v>0</v>
      </c>
      <c r="AZ14" s="64">
        <v>3</v>
      </c>
      <c r="BA14" s="64">
        <v>3</v>
      </c>
      <c r="BB14" s="64">
        <v>3</v>
      </c>
      <c r="BC14" s="64">
        <v>3</v>
      </c>
      <c r="BD14" s="64">
        <v>0</v>
      </c>
      <c r="BE14" s="64">
        <v>5</v>
      </c>
      <c r="BF14" s="65">
        <v>5</v>
      </c>
      <c r="BG14" s="42">
        <f>AU14*AU$10+AV14*AV$10+AW14*AW$10+AX14*AX$10+AY14*AY$10+AZ14*AZ$10+BA14*BA$10+BB14*BB$10+BC14*BC$10+BE14*BE$10+BF14*BF$10+BD14*BD$10</f>
        <v>539</v>
      </c>
    </row>
    <row r="15" spans="1:59" ht="12.75" customHeight="1" thickBot="1" x14ac:dyDescent="0.25">
      <c r="A15" s="104"/>
      <c r="B15" s="41">
        <f>0.5*G15+0.5*T15</f>
        <v>918</v>
      </c>
      <c r="C15" s="57">
        <f>AH15*0.4+AU15*0.6</f>
        <v>1110.8</v>
      </c>
      <c r="D15" s="43"/>
      <c r="E15" s="43"/>
      <c r="F15" s="43"/>
      <c r="G15" s="105">
        <f>S13+S14</f>
        <v>949</v>
      </c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7"/>
      <c r="T15" s="105">
        <f>AF13+AF14</f>
        <v>887</v>
      </c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7"/>
      <c r="AH15" s="105">
        <f>AT13+AT14</f>
        <v>1160</v>
      </c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7"/>
      <c r="AU15" s="105">
        <f>BG13+BG14</f>
        <v>1078</v>
      </c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7"/>
    </row>
    <row r="16" spans="1:59" ht="12.75" customHeight="1" thickBot="1" x14ac:dyDescent="0.25">
      <c r="A16" s="102">
        <v>2</v>
      </c>
      <c r="B16" s="121" t="s">
        <v>80</v>
      </c>
      <c r="C16" s="122"/>
      <c r="D16" s="122"/>
      <c r="E16" s="122"/>
      <c r="F16" s="123"/>
      <c r="G16" s="34">
        <v>6</v>
      </c>
      <c r="H16" s="35">
        <v>6</v>
      </c>
      <c r="I16" s="35">
        <v>2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6">
        <v>5</v>
      </c>
      <c r="R16" s="36">
        <v>5</v>
      </c>
      <c r="S16" s="42">
        <f>G16*G$10+H16*H$10+I16*I$10+J16*J$10+K16*K$10+L16*L$10+M16*M$10+N16*N$10+O16*O$10+P16*P$10+Q16*Q$10+R16*R$10</f>
        <v>206</v>
      </c>
      <c r="T16" s="34">
        <v>4</v>
      </c>
      <c r="U16" s="35">
        <v>3</v>
      </c>
      <c r="V16" s="35">
        <v>4</v>
      </c>
      <c r="W16" s="35">
        <v>5</v>
      </c>
      <c r="X16" s="35">
        <v>3</v>
      </c>
      <c r="Y16" s="35">
        <v>1</v>
      </c>
      <c r="Z16" s="35">
        <v>3</v>
      </c>
      <c r="AA16" s="35">
        <v>3</v>
      </c>
      <c r="AB16" s="35">
        <v>4</v>
      </c>
      <c r="AC16" s="35">
        <v>2</v>
      </c>
      <c r="AD16" s="36">
        <v>5</v>
      </c>
      <c r="AE16" s="36">
        <v>5</v>
      </c>
      <c r="AF16" s="42">
        <f>T16*T$10+U16*U$10+V16*V$10+W16*W$10+X16*X$10+Y16*Y$10+Z16*Z$10+AA16*AA$10+AB16*AB$10+AD16*AD$10+AE16*AE$10+AC16*AC$10</f>
        <v>459</v>
      </c>
      <c r="AH16" s="34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62">
        <v>0</v>
      </c>
      <c r="AT16" s="42">
        <f>AH16*AH$10+AI16*AI$10+AJ16*AJ$10+AK16*AK$10+AL16*AL$10+AM16*AM$10+AN16*AN$10+AO16*AO$10+AP16*AP$10+AQ16*AQ$10+AR16*AR$10+AS16*AS$10</f>
        <v>0</v>
      </c>
      <c r="AU16" s="34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62">
        <v>0</v>
      </c>
      <c r="BG16" s="42">
        <f>AU16*AU$10+AV16*AV$10+AW16*AW$10+AX16*AX$10+AY16*AY$10+AZ16*AZ$10+BA16*BA$10+BB16*BB$10+BC16*BC$10+BE16*BE$10+BF16*BF$10+BD16*BD$10</f>
        <v>0</v>
      </c>
    </row>
    <row r="17" spans="1:59" ht="12.75" customHeight="1" thickBot="1" x14ac:dyDescent="0.25">
      <c r="A17" s="103"/>
      <c r="B17" s="124"/>
      <c r="C17" s="125"/>
      <c r="D17" s="125"/>
      <c r="E17" s="125"/>
      <c r="F17" s="126"/>
      <c r="G17" s="38">
        <v>5</v>
      </c>
      <c r="H17" s="39">
        <v>5</v>
      </c>
      <c r="I17" s="39">
        <v>2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40">
        <v>0</v>
      </c>
      <c r="R17" s="40">
        <v>0</v>
      </c>
      <c r="S17" s="42">
        <f>G17*G$10+H17*H$10+I17*I$10+J17*J$10+K17*K$10+L17*L$10+M17*M$10+N17*N$10+O17*O$10+P17*P$10+Q17*Q$10+R17*R$10</f>
        <v>159</v>
      </c>
      <c r="T17" s="38">
        <v>5</v>
      </c>
      <c r="U17" s="39">
        <v>5</v>
      </c>
      <c r="V17" s="39">
        <v>3</v>
      </c>
      <c r="W17" s="39">
        <v>4</v>
      </c>
      <c r="X17" s="39">
        <v>3</v>
      </c>
      <c r="Y17" s="39">
        <v>1</v>
      </c>
      <c r="Z17" s="39">
        <v>3</v>
      </c>
      <c r="AA17" s="39">
        <v>3</v>
      </c>
      <c r="AB17" s="39">
        <v>4</v>
      </c>
      <c r="AC17" s="39">
        <v>2</v>
      </c>
      <c r="AD17" s="40">
        <v>5</v>
      </c>
      <c r="AE17" s="40">
        <v>5</v>
      </c>
      <c r="AF17" s="42">
        <f>T17*T$10+U17*U$10+V17*V$10+W17*W$10+X17*X$10+Y17*Y$10+Z17*Z$10+AA17*AA$10+AB17*AB$10+AD17*AD$10+AE17*AE$10+AC17*AC$10</f>
        <v>474</v>
      </c>
      <c r="AH17" s="63">
        <v>0</v>
      </c>
      <c r="AI17" s="64">
        <v>0</v>
      </c>
      <c r="AJ17" s="64">
        <v>0</v>
      </c>
      <c r="AK17" s="64">
        <v>0</v>
      </c>
      <c r="AL17" s="64">
        <v>0</v>
      </c>
      <c r="AM17" s="64">
        <v>0</v>
      </c>
      <c r="AN17" s="64">
        <v>0</v>
      </c>
      <c r="AO17" s="64">
        <v>0</v>
      </c>
      <c r="AP17" s="64">
        <v>0</v>
      </c>
      <c r="AQ17" s="64">
        <v>0</v>
      </c>
      <c r="AR17" s="64">
        <v>0</v>
      </c>
      <c r="AS17" s="65">
        <v>0</v>
      </c>
      <c r="AT17" s="42">
        <f>AH17*AH$10+AI17*AI$10+AJ17*AJ$10+AK17*AK$10+AL17*AL$10+AM17*AM$10+AN17*AN$10+AO17*AO$10+AP17*AP$10+AQ17*AQ$10+AR17*AR$10+AS17*AS$10</f>
        <v>0</v>
      </c>
      <c r="AU17" s="63">
        <v>0</v>
      </c>
      <c r="AV17" s="64">
        <v>0</v>
      </c>
      <c r="AW17" s="64">
        <v>0</v>
      </c>
      <c r="AX17" s="64">
        <v>0</v>
      </c>
      <c r="AY17" s="64">
        <v>0</v>
      </c>
      <c r="AZ17" s="64">
        <v>0</v>
      </c>
      <c r="BA17" s="64">
        <v>0</v>
      </c>
      <c r="BB17" s="64">
        <v>0</v>
      </c>
      <c r="BC17" s="64">
        <v>0</v>
      </c>
      <c r="BD17" s="64">
        <v>0</v>
      </c>
      <c r="BE17" s="64">
        <v>0</v>
      </c>
      <c r="BF17" s="65">
        <v>0</v>
      </c>
      <c r="BG17" s="42">
        <f>AU17*AU$10+AV17*AV$10+AW17*AW$10+AX17*AX$10+AY17*AY$10+AZ17*AZ$10+BA17*BA$10+BB17*BB$10+BC17*BC$10+BE17*BE$10+BF17*BF$10+BD17*BD$10</f>
        <v>0</v>
      </c>
    </row>
    <row r="18" spans="1:59" ht="12.75" customHeight="1" thickBot="1" x14ac:dyDescent="0.25">
      <c r="A18" s="104"/>
      <c r="B18" s="41">
        <f>0.5*G18+0.5*T18</f>
        <v>649</v>
      </c>
      <c r="C18" s="43"/>
      <c r="D18" s="43"/>
      <c r="E18" s="43"/>
      <c r="F18" s="43"/>
      <c r="G18" s="105">
        <f>S16+S17</f>
        <v>365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7"/>
      <c r="T18" s="105">
        <f>AF16+AF17</f>
        <v>933</v>
      </c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7"/>
      <c r="AH18" s="105">
        <f>AT16+AT17</f>
        <v>0</v>
      </c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7"/>
      <c r="AU18" s="105">
        <f>BG16+BG17</f>
        <v>0</v>
      </c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7"/>
    </row>
    <row r="19" spans="1:59" ht="12.75" customHeight="1" thickBot="1" x14ac:dyDescent="0.25">
      <c r="A19" s="102">
        <v>3</v>
      </c>
      <c r="B19" s="121" t="s">
        <v>82</v>
      </c>
      <c r="C19" s="122"/>
      <c r="D19" s="122"/>
      <c r="E19" s="122"/>
      <c r="F19" s="123"/>
      <c r="G19" s="34">
        <v>5</v>
      </c>
      <c r="H19" s="35">
        <v>5</v>
      </c>
      <c r="I19" s="35">
        <v>5</v>
      </c>
      <c r="J19" s="35">
        <v>4</v>
      </c>
      <c r="K19" s="35">
        <v>4</v>
      </c>
      <c r="L19" s="35">
        <v>4</v>
      </c>
      <c r="M19" s="35">
        <v>4</v>
      </c>
      <c r="N19" s="35">
        <v>3</v>
      </c>
      <c r="O19" s="35">
        <v>3</v>
      </c>
      <c r="P19" s="35">
        <v>3</v>
      </c>
      <c r="Q19" s="36">
        <v>5</v>
      </c>
      <c r="R19" s="36">
        <v>5</v>
      </c>
      <c r="S19" s="42">
        <f>G19*G$10+H19*H$10+I19*I$10+J19*J$10+K19*K$10+L19*L$10+M19*M$10+N19*N$10+O19*O$10+P19*P$10+Q19*Q$10+R19*R$10</f>
        <v>578</v>
      </c>
      <c r="T19" s="34">
        <v>6</v>
      </c>
      <c r="U19" s="35">
        <v>4</v>
      </c>
      <c r="V19" s="35">
        <v>5</v>
      </c>
      <c r="W19" s="35">
        <v>4</v>
      </c>
      <c r="X19" s="35">
        <v>5</v>
      </c>
      <c r="Y19" s="35">
        <v>5</v>
      </c>
      <c r="Z19" s="35">
        <v>5</v>
      </c>
      <c r="AA19" s="35">
        <v>4</v>
      </c>
      <c r="AB19" s="35">
        <v>5</v>
      </c>
      <c r="AC19" s="35">
        <v>0</v>
      </c>
      <c r="AD19" s="36">
        <v>5</v>
      </c>
      <c r="AE19" s="36">
        <v>5</v>
      </c>
      <c r="AF19" s="42">
        <f>T19*T$10+U19*U$10+V19*V$10+W19*W$10+X19*X$10+Y19*Y$10+Z19*Z$10+AA19*AA$10+AB19*AB$10+AD19*AD$10+AE19*AE$10+AC19*AC$10</f>
        <v>613</v>
      </c>
      <c r="AH19" s="34">
        <v>6</v>
      </c>
      <c r="AI19" s="35">
        <v>6</v>
      </c>
      <c r="AJ19" s="35">
        <v>4</v>
      </c>
      <c r="AK19" s="35">
        <v>5</v>
      </c>
      <c r="AL19" s="35">
        <v>6</v>
      </c>
      <c r="AM19" s="35">
        <v>5</v>
      </c>
      <c r="AN19" s="35">
        <v>5</v>
      </c>
      <c r="AO19" s="35">
        <v>5</v>
      </c>
      <c r="AP19" s="35">
        <v>6</v>
      </c>
      <c r="AQ19" s="35">
        <v>5</v>
      </c>
      <c r="AR19" s="35">
        <v>5</v>
      </c>
      <c r="AS19" s="62">
        <v>5</v>
      </c>
      <c r="AT19" s="42">
        <f>AH19*AH$10+AI19*AI$10+AJ19*AJ$10+AK19*AK$10+AL19*AL$10+AM19*AM$10+AN19*AN$10+AO19*AO$10+AP19*AP$10+AQ19*AQ$10+AR19*AR$10+AS19*AS$10</f>
        <v>755</v>
      </c>
      <c r="AU19" s="34">
        <v>5</v>
      </c>
      <c r="AV19" s="35">
        <v>6</v>
      </c>
      <c r="AW19" s="35">
        <v>6</v>
      </c>
      <c r="AX19" s="35">
        <v>5</v>
      </c>
      <c r="AY19" s="35">
        <v>6</v>
      </c>
      <c r="AZ19" s="35">
        <v>6</v>
      </c>
      <c r="BA19" s="35">
        <v>5</v>
      </c>
      <c r="BB19" s="35">
        <v>5</v>
      </c>
      <c r="BC19" s="35">
        <v>6</v>
      </c>
      <c r="BD19" s="35">
        <v>5</v>
      </c>
      <c r="BE19" s="35">
        <v>5</v>
      </c>
      <c r="BF19" s="62">
        <v>5</v>
      </c>
      <c r="BG19" s="42">
        <f>AU19*AU$10+AV19*AV$10+AW19*AW$10+AX19*AX$10+AY19*AY$10+AZ19*AZ$10+BA19*BA$10+BB19*BB$10+BC19*BC$10+BE19*BE$10+BF19*BF$10+BD19*BD$10</f>
        <v>1176</v>
      </c>
    </row>
    <row r="20" spans="1:59" ht="12.75" customHeight="1" thickBot="1" x14ac:dyDescent="0.25">
      <c r="A20" s="103"/>
      <c r="B20" s="124"/>
      <c r="C20" s="125"/>
      <c r="D20" s="125"/>
      <c r="E20" s="125"/>
      <c r="F20" s="126"/>
      <c r="G20" s="38">
        <v>5</v>
      </c>
      <c r="H20" s="39">
        <v>5</v>
      </c>
      <c r="I20" s="39">
        <v>5</v>
      </c>
      <c r="J20" s="39">
        <v>5</v>
      </c>
      <c r="K20" s="39">
        <v>4</v>
      </c>
      <c r="L20" s="39">
        <v>4</v>
      </c>
      <c r="M20" s="39">
        <v>4</v>
      </c>
      <c r="N20" s="39">
        <v>4</v>
      </c>
      <c r="O20" s="39">
        <v>4</v>
      </c>
      <c r="P20" s="39">
        <v>4</v>
      </c>
      <c r="Q20" s="40">
        <v>5</v>
      </c>
      <c r="R20" s="40">
        <v>5</v>
      </c>
      <c r="S20" s="42">
        <f>G20*G$10+H20*H$10+I20*I$10+J20*J$10+K20*K$10+L20*L$10+M20*M$10+N20*N$10+O20*O$10+P20*P$10+Q20*Q$10+R20*R$10</f>
        <v>636</v>
      </c>
      <c r="T20" s="38">
        <v>6</v>
      </c>
      <c r="U20" s="39">
        <v>4</v>
      </c>
      <c r="V20" s="39">
        <v>6</v>
      </c>
      <c r="W20" s="39">
        <v>6</v>
      </c>
      <c r="X20" s="39">
        <v>5</v>
      </c>
      <c r="Y20" s="39">
        <v>4</v>
      </c>
      <c r="Z20" s="39">
        <v>5</v>
      </c>
      <c r="AA20" s="39">
        <v>4</v>
      </c>
      <c r="AB20" s="39">
        <v>4</v>
      </c>
      <c r="AC20" s="39">
        <v>0</v>
      </c>
      <c r="AD20" s="40">
        <v>5</v>
      </c>
      <c r="AE20" s="40">
        <v>5</v>
      </c>
      <c r="AF20" s="42">
        <f>T20*T$10+U20*U$10+V20*V$10+W20*W$10+X20*X$10+Y20*Y$10+Z20*Z$10+AA20*AA$10+AB20*AB$10+AD20*AD$10+AE20*AE$10+AC20*AC$10</f>
        <v>632</v>
      </c>
      <c r="AH20" s="63">
        <v>7</v>
      </c>
      <c r="AI20" s="64">
        <v>6</v>
      </c>
      <c r="AJ20" s="64">
        <v>4</v>
      </c>
      <c r="AK20" s="64">
        <v>6</v>
      </c>
      <c r="AL20" s="64">
        <v>6</v>
      </c>
      <c r="AM20" s="64">
        <v>6</v>
      </c>
      <c r="AN20" s="64">
        <v>5</v>
      </c>
      <c r="AO20" s="64">
        <v>5</v>
      </c>
      <c r="AP20" s="64">
        <v>6</v>
      </c>
      <c r="AQ20" s="64">
        <v>6</v>
      </c>
      <c r="AR20" s="64">
        <v>5</v>
      </c>
      <c r="AS20" s="65">
        <v>5</v>
      </c>
      <c r="AT20" s="42">
        <f>AH20*AH$10+AI20*AI$10+AJ20*AJ$10+AK20*AK$10+AL20*AL$10+AM20*AM$10+AN20*AN$10+AO20*AO$10+AP20*AP$10+AQ20*AQ$10+AR20*AR$10+AS20*AS$10</f>
        <v>812</v>
      </c>
      <c r="AU20" s="63">
        <v>6</v>
      </c>
      <c r="AV20" s="64">
        <v>6</v>
      </c>
      <c r="AW20" s="64">
        <v>5</v>
      </c>
      <c r="AX20" s="64">
        <v>5</v>
      </c>
      <c r="AY20" s="64">
        <v>5</v>
      </c>
      <c r="AZ20" s="64">
        <v>5</v>
      </c>
      <c r="BA20" s="64">
        <v>5</v>
      </c>
      <c r="BB20" s="64">
        <v>5</v>
      </c>
      <c r="BC20" s="64">
        <v>5</v>
      </c>
      <c r="BD20" s="64">
        <v>5</v>
      </c>
      <c r="BE20" s="64">
        <v>5</v>
      </c>
      <c r="BF20" s="65">
        <v>5</v>
      </c>
      <c r="BG20" s="42">
        <f>AU20*AU$10+AV20*AV$10+AW20*AW$10+AX20*AX$10+AY20*AY$10+AZ20*AZ$10+BA20*BA$10+BB20*BB$10+BC20*BC$10+BE20*BE$10+BF20*BF$10+BD20*BD$10</f>
        <v>1110</v>
      </c>
    </row>
    <row r="21" spans="1:59" ht="12.75" customHeight="1" thickBot="1" x14ac:dyDescent="0.25">
      <c r="A21" s="104"/>
      <c r="B21" s="41">
        <f>0.5*G21+0.5*T21</f>
        <v>1229.5</v>
      </c>
      <c r="C21" s="57">
        <f>AH21*0.4+AU21*0.6</f>
        <v>1998.4</v>
      </c>
      <c r="D21" s="43"/>
      <c r="E21" s="43"/>
      <c r="F21" s="43"/>
      <c r="G21" s="105">
        <f>S19+S20</f>
        <v>1214</v>
      </c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7"/>
      <c r="T21" s="105">
        <f>AF19+AF20</f>
        <v>1245</v>
      </c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7"/>
      <c r="AH21" s="105">
        <f>AT19+AT20</f>
        <v>1567</v>
      </c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7"/>
      <c r="AU21" s="105">
        <f>BG19+BG20</f>
        <v>2286</v>
      </c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7"/>
    </row>
    <row r="22" spans="1:59" ht="12.75" customHeight="1" thickBot="1" x14ac:dyDescent="0.25">
      <c r="A22" s="102">
        <v>4</v>
      </c>
      <c r="B22" s="121" t="s">
        <v>81</v>
      </c>
      <c r="C22" s="122"/>
      <c r="D22" s="122"/>
      <c r="E22" s="122"/>
      <c r="F22" s="123"/>
      <c r="G22" s="34">
        <v>5</v>
      </c>
      <c r="H22" s="35">
        <v>5</v>
      </c>
      <c r="I22" s="35">
        <v>6</v>
      </c>
      <c r="J22" s="35">
        <v>5</v>
      </c>
      <c r="K22" s="35">
        <v>4</v>
      </c>
      <c r="L22" s="35">
        <v>5</v>
      </c>
      <c r="M22" s="35">
        <v>5</v>
      </c>
      <c r="N22" s="35">
        <v>5</v>
      </c>
      <c r="O22" s="35">
        <v>5</v>
      </c>
      <c r="P22" s="35">
        <v>2</v>
      </c>
      <c r="Q22" s="36">
        <v>5</v>
      </c>
      <c r="R22" s="36">
        <v>5</v>
      </c>
      <c r="S22" s="42">
        <f>G22*G$10+H22*H$10+I22*I$10+J22*J$10+K22*K$10+L22*L$10+M22*M$10+N22*N$10+O22*O$10+P22*P$10+Q22*Q$10+R22*R$10</f>
        <v>683</v>
      </c>
      <c r="T22" s="34">
        <v>4</v>
      </c>
      <c r="U22" s="35">
        <v>4</v>
      </c>
      <c r="V22" s="35">
        <v>3</v>
      </c>
      <c r="W22" s="35">
        <v>4</v>
      </c>
      <c r="X22" s="35">
        <v>3</v>
      </c>
      <c r="Y22" s="35">
        <v>3</v>
      </c>
      <c r="Z22" s="35">
        <v>4</v>
      </c>
      <c r="AA22" s="35">
        <v>4</v>
      </c>
      <c r="AB22" s="35">
        <v>3</v>
      </c>
      <c r="AC22" s="35">
        <v>3</v>
      </c>
      <c r="AD22" s="36">
        <v>5</v>
      </c>
      <c r="AE22" s="36">
        <v>5</v>
      </c>
      <c r="AF22" s="42">
        <f>T22*T$10+U22*U$10+V22*V$10+W22*W$10+X22*X$10+Y22*Y$10+Z22*Z$10+AA22*AA$10+AB22*AB$10+AD22*AD$10+AE22*AE$10+AC22*AC$10</f>
        <v>518</v>
      </c>
      <c r="AH22" s="34">
        <v>4</v>
      </c>
      <c r="AI22" s="35">
        <v>1</v>
      </c>
      <c r="AJ22" s="35">
        <v>4</v>
      </c>
      <c r="AK22" s="35">
        <v>4</v>
      </c>
      <c r="AL22" s="35">
        <v>4</v>
      </c>
      <c r="AM22" s="35">
        <v>5</v>
      </c>
      <c r="AN22" s="35">
        <v>5</v>
      </c>
      <c r="AO22" s="35">
        <v>5</v>
      </c>
      <c r="AP22" s="35">
        <v>5</v>
      </c>
      <c r="AQ22" s="35">
        <v>5</v>
      </c>
      <c r="AR22" s="35">
        <v>5</v>
      </c>
      <c r="AS22" s="62">
        <v>5</v>
      </c>
      <c r="AT22" s="42">
        <f>AH22*AH$10+AI22*AI$10+AJ22*AJ$10+AK22*AK$10+AL22*AL$10+AM22*AM$10+AN22*AN$10+AO22*AO$10+AP22*AP$10+AQ22*AQ$10+AR22*AR$10+AS22*AS$10</f>
        <v>603</v>
      </c>
      <c r="AU22" s="34">
        <v>6</v>
      </c>
      <c r="AV22" s="35">
        <v>5</v>
      </c>
      <c r="AW22" s="35">
        <v>5</v>
      </c>
      <c r="AX22" s="35">
        <v>4</v>
      </c>
      <c r="AY22" s="35">
        <v>5</v>
      </c>
      <c r="AZ22" s="35">
        <v>4</v>
      </c>
      <c r="BA22" s="35">
        <v>3</v>
      </c>
      <c r="BB22" s="35">
        <v>3</v>
      </c>
      <c r="BC22" s="35">
        <v>4</v>
      </c>
      <c r="BD22" s="35">
        <v>0</v>
      </c>
      <c r="BE22" s="35">
        <v>5</v>
      </c>
      <c r="BF22" s="62">
        <v>5</v>
      </c>
      <c r="BG22" s="42">
        <f>AU22*AU$10+AV22*AV$10+AW22*AW$10+AX22*AX$10+AY22*AY$10+AZ22*AZ$10+BA22*BA$10+BB22*BB$10+BC22*BC$10+BE22*BE$10+BF22*BF$10+BD22*BD$10</f>
        <v>830</v>
      </c>
    </row>
    <row r="23" spans="1:59" ht="12.75" customHeight="1" thickBot="1" x14ac:dyDescent="0.25">
      <c r="A23" s="103"/>
      <c r="B23" s="124"/>
      <c r="C23" s="125"/>
      <c r="D23" s="125"/>
      <c r="E23" s="125"/>
      <c r="F23" s="126"/>
      <c r="G23" s="38">
        <v>5</v>
      </c>
      <c r="H23" s="39">
        <v>4</v>
      </c>
      <c r="I23" s="39">
        <v>4</v>
      </c>
      <c r="J23" s="39">
        <v>5</v>
      </c>
      <c r="K23" s="39">
        <v>4</v>
      </c>
      <c r="L23" s="39">
        <v>4</v>
      </c>
      <c r="M23" s="39">
        <v>5</v>
      </c>
      <c r="N23" s="39">
        <v>4</v>
      </c>
      <c r="O23" s="39">
        <v>4</v>
      </c>
      <c r="P23" s="39">
        <v>2</v>
      </c>
      <c r="Q23" s="40">
        <v>5</v>
      </c>
      <c r="R23" s="40">
        <v>5</v>
      </c>
      <c r="S23" s="42">
        <f>G23*G$10+H23*H$10+I23*I$10+J23*J$10+K23*K$10+L23*L$10+M23*M$10+N23*N$10+O23*O$10+P23*P$10+Q23*Q$10+R23*R$10</f>
        <v>597</v>
      </c>
      <c r="T23" s="38">
        <v>5</v>
      </c>
      <c r="U23" s="39">
        <v>4</v>
      </c>
      <c r="V23" s="39">
        <v>5</v>
      </c>
      <c r="W23" s="39">
        <v>4</v>
      </c>
      <c r="X23" s="39">
        <v>4</v>
      </c>
      <c r="Y23" s="39">
        <v>5</v>
      </c>
      <c r="Z23" s="39">
        <v>5</v>
      </c>
      <c r="AA23" s="39">
        <v>5</v>
      </c>
      <c r="AB23" s="39">
        <v>4</v>
      </c>
      <c r="AC23" s="39">
        <v>3</v>
      </c>
      <c r="AD23" s="40">
        <v>5</v>
      </c>
      <c r="AE23" s="40">
        <v>5</v>
      </c>
      <c r="AF23" s="42">
        <f>T23*T$10+U23*U$10+V23*V$10+W23*W$10+X23*X$10+Y23*Y$10+Z23*Z$10+AA23*AA$10+AB23*AB$10+AD23*AD$10+AE23*AE$10+AC23*AC$10</f>
        <v>640</v>
      </c>
      <c r="AH23" s="63">
        <v>4</v>
      </c>
      <c r="AI23" s="64">
        <v>2</v>
      </c>
      <c r="AJ23" s="64">
        <v>4</v>
      </c>
      <c r="AK23" s="64">
        <v>5</v>
      </c>
      <c r="AL23" s="64">
        <v>4</v>
      </c>
      <c r="AM23" s="64">
        <v>5</v>
      </c>
      <c r="AN23" s="64">
        <v>5</v>
      </c>
      <c r="AO23" s="64">
        <v>5</v>
      </c>
      <c r="AP23" s="64">
        <v>4</v>
      </c>
      <c r="AQ23" s="64">
        <v>5</v>
      </c>
      <c r="AR23" s="64">
        <v>5</v>
      </c>
      <c r="AS23" s="65">
        <v>5</v>
      </c>
      <c r="AT23" s="42">
        <f>AH23*AH$10+AI23*AI$10+AJ23*AJ$10+AK23*AK$10+AL23*AL$10+AM23*AM$10+AN23*AN$10+AO23*AO$10+AP23*AP$10+AQ23*AQ$10+AR23*AR$10+AS23*AS$10</f>
        <v>627</v>
      </c>
      <c r="AU23" s="63">
        <v>5</v>
      </c>
      <c r="AV23" s="64">
        <v>5</v>
      </c>
      <c r="AW23" s="64">
        <v>5</v>
      </c>
      <c r="AX23" s="64">
        <v>4</v>
      </c>
      <c r="AY23" s="64">
        <v>4</v>
      </c>
      <c r="AZ23" s="64">
        <v>3</v>
      </c>
      <c r="BA23" s="64">
        <v>3</v>
      </c>
      <c r="BB23" s="64">
        <v>4</v>
      </c>
      <c r="BC23" s="64">
        <v>3</v>
      </c>
      <c r="BD23" s="64">
        <v>0</v>
      </c>
      <c r="BE23" s="64">
        <v>5</v>
      </c>
      <c r="BF23" s="65">
        <v>5</v>
      </c>
      <c r="BG23" s="42">
        <f>AU23*AU$10+AV23*AV$10+AW23*AW$10+AX23*AX$10+AY23*AY$10+AZ23*AZ$10+BA23*BA$10+BB23*BB$10+BC23*BC$10+BE23*BE$10+BF23*BF$10+BD23*BD$10</f>
        <v>801</v>
      </c>
    </row>
    <row r="24" spans="1:59" ht="12.75" customHeight="1" thickBot="1" x14ac:dyDescent="0.25">
      <c r="A24" s="104"/>
      <c r="B24" s="41">
        <f>0.5*G24+0.5*T24</f>
        <v>1219</v>
      </c>
      <c r="C24" s="57">
        <f>AH24*0.4+AU24*0.6</f>
        <v>1470.6</v>
      </c>
      <c r="D24" s="43"/>
      <c r="E24" s="43"/>
      <c r="F24" s="43"/>
      <c r="G24" s="105">
        <f>S22+S23</f>
        <v>1280</v>
      </c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7"/>
      <c r="T24" s="105">
        <f>AF22+AF23</f>
        <v>1158</v>
      </c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7"/>
      <c r="AH24" s="105">
        <f>AT22+AT23</f>
        <v>1230</v>
      </c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7"/>
      <c r="AU24" s="105">
        <f>BG22+BG23</f>
        <v>1631</v>
      </c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7"/>
    </row>
    <row r="25" spans="1:59" ht="12.75" customHeight="1" thickBot="1" x14ac:dyDescent="0.25">
      <c r="A25" s="102">
        <v>5</v>
      </c>
      <c r="B25" s="121" t="s">
        <v>83</v>
      </c>
      <c r="C25" s="122"/>
      <c r="D25" s="122"/>
      <c r="E25" s="122"/>
      <c r="F25" s="123"/>
      <c r="G25" s="34">
        <v>5</v>
      </c>
      <c r="H25" s="35">
        <v>2</v>
      </c>
      <c r="I25" s="35">
        <v>2</v>
      </c>
      <c r="J25" s="35">
        <v>3</v>
      </c>
      <c r="K25" s="35">
        <v>2</v>
      </c>
      <c r="L25" s="35">
        <v>3</v>
      </c>
      <c r="M25" s="35">
        <v>3</v>
      </c>
      <c r="N25" s="35">
        <v>4</v>
      </c>
      <c r="O25" s="35">
        <v>4</v>
      </c>
      <c r="P25" s="35">
        <v>4</v>
      </c>
      <c r="Q25" s="36">
        <v>5</v>
      </c>
      <c r="R25" s="36">
        <v>5</v>
      </c>
      <c r="S25" s="42">
        <f>G25*G$10+H25*H$10+I25*I$10+J25*J$10+K25*K$10+L25*L$10+M25*M$10+N25*N$10+O25*O$10+P25*P$10+Q25*Q$10+R25*R$10</f>
        <v>462</v>
      </c>
      <c r="T25" s="34">
        <v>3</v>
      </c>
      <c r="U25" s="35">
        <v>2</v>
      </c>
      <c r="V25" s="35">
        <v>4</v>
      </c>
      <c r="W25" s="35">
        <v>4</v>
      </c>
      <c r="X25" s="35">
        <v>4</v>
      </c>
      <c r="Y25" s="35">
        <v>4</v>
      </c>
      <c r="Z25" s="35">
        <v>4</v>
      </c>
      <c r="AA25" s="35">
        <v>4</v>
      </c>
      <c r="AB25" s="35">
        <v>5</v>
      </c>
      <c r="AC25" s="35">
        <v>2</v>
      </c>
      <c r="AD25" s="36">
        <v>5</v>
      </c>
      <c r="AE25" s="36">
        <v>5</v>
      </c>
      <c r="AF25" s="42">
        <f>T25*T$10+U25*U$10+V25*V$10+W25*W$10+X25*X$10+Y25*Y$10+Z25*Z$10+AA25*AA$10+AB25*AB$10+AD25*AD$10+AE25*AE$10+AC25*AC$10</f>
        <v>520</v>
      </c>
      <c r="AH25" s="34">
        <v>4</v>
      </c>
      <c r="AI25" s="35">
        <v>4</v>
      </c>
      <c r="AJ25" s="35">
        <v>4</v>
      </c>
      <c r="AK25" s="35">
        <v>3</v>
      </c>
      <c r="AL25" s="35">
        <v>3</v>
      </c>
      <c r="AM25" s="35">
        <v>4</v>
      </c>
      <c r="AN25" s="35">
        <v>4</v>
      </c>
      <c r="AO25" s="35">
        <v>6</v>
      </c>
      <c r="AP25" s="35">
        <v>5</v>
      </c>
      <c r="AQ25" s="35">
        <v>6</v>
      </c>
      <c r="AR25" s="35">
        <v>5</v>
      </c>
      <c r="AS25" s="62">
        <v>5</v>
      </c>
      <c r="AT25" s="42">
        <f>AH25*AH$10+AI25*AI$10+AJ25*AJ$10+AK25*AK$10+AL25*AL$10+AM25*AM$10+AN25*AN$10+AO25*AO$10+AP25*AP$10+AQ25*AQ$10+AR25*AR$10+AS25*AS$10</f>
        <v>625</v>
      </c>
      <c r="AU25" s="34">
        <v>5</v>
      </c>
      <c r="AV25" s="35">
        <v>5</v>
      </c>
      <c r="AW25" s="35">
        <v>6</v>
      </c>
      <c r="AX25" s="35">
        <v>5</v>
      </c>
      <c r="AY25" s="35">
        <v>4</v>
      </c>
      <c r="AZ25" s="35">
        <v>6</v>
      </c>
      <c r="BA25" s="35">
        <v>4</v>
      </c>
      <c r="BB25" s="35">
        <v>5</v>
      </c>
      <c r="BC25" s="35">
        <v>5</v>
      </c>
      <c r="BD25" s="35">
        <v>2</v>
      </c>
      <c r="BE25" s="35">
        <v>5</v>
      </c>
      <c r="BF25" s="62">
        <v>5</v>
      </c>
      <c r="BG25" s="42">
        <f>AU25*AU$10+AV25*AV$10+AW25*AW$10+AX25*AX$10+AY25*AY$10+AZ25*AZ$10+BA25*BA$10+BB25*BB$10+BC25*BC$10+BE25*BE$10+BF25*BF$10+BD25*BD$10</f>
        <v>998</v>
      </c>
    </row>
    <row r="26" spans="1:59" ht="12.75" customHeight="1" thickBot="1" x14ac:dyDescent="0.25">
      <c r="A26" s="103"/>
      <c r="B26" s="124"/>
      <c r="C26" s="125"/>
      <c r="D26" s="125"/>
      <c r="E26" s="125"/>
      <c r="F26" s="126"/>
      <c r="G26" s="38">
        <v>5</v>
      </c>
      <c r="H26" s="39">
        <v>2</v>
      </c>
      <c r="I26" s="39">
        <v>3</v>
      </c>
      <c r="J26" s="39">
        <v>4</v>
      </c>
      <c r="K26" s="39">
        <v>3</v>
      </c>
      <c r="L26" s="39">
        <v>3</v>
      </c>
      <c r="M26" s="39">
        <v>4</v>
      </c>
      <c r="N26" s="39">
        <v>3</v>
      </c>
      <c r="O26" s="39">
        <v>4</v>
      </c>
      <c r="P26" s="39">
        <v>4</v>
      </c>
      <c r="Q26" s="40">
        <v>5</v>
      </c>
      <c r="R26" s="40">
        <v>5</v>
      </c>
      <c r="S26" s="42">
        <f>G26*G$10+H26*H$10+I26*I$10+J26*J$10+K26*K$10+L26*L$10+M26*M$10+N26*N$10+O26*O$10+P26*P$10+Q26*Q$10+R26*R$10</f>
        <v>499</v>
      </c>
      <c r="T26" s="38">
        <v>4</v>
      </c>
      <c r="U26" s="39">
        <v>2</v>
      </c>
      <c r="V26" s="39">
        <v>4</v>
      </c>
      <c r="W26" s="39">
        <v>4</v>
      </c>
      <c r="X26" s="39">
        <v>4</v>
      </c>
      <c r="Y26" s="39">
        <v>4</v>
      </c>
      <c r="Z26" s="39">
        <v>4</v>
      </c>
      <c r="AA26" s="39">
        <v>5</v>
      </c>
      <c r="AB26" s="39">
        <v>5</v>
      </c>
      <c r="AC26" s="39">
        <v>2</v>
      </c>
      <c r="AD26" s="40">
        <v>5</v>
      </c>
      <c r="AE26" s="40">
        <v>5</v>
      </c>
      <c r="AF26" s="42">
        <f>T26*T$10+U26*U$10+V26*V$10+W26*W$10+X26*X$10+Y26*Y$10+Z26*Z$10+AA26*AA$10+AB26*AB$10+AD26*AD$10+AE26*AE$10+AC26*AC$10</f>
        <v>548</v>
      </c>
      <c r="AH26" s="63">
        <v>4</v>
      </c>
      <c r="AI26" s="64">
        <v>4</v>
      </c>
      <c r="AJ26" s="64">
        <v>3</v>
      </c>
      <c r="AK26" s="64">
        <v>3</v>
      </c>
      <c r="AL26" s="64">
        <v>3</v>
      </c>
      <c r="AM26" s="64">
        <v>4</v>
      </c>
      <c r="AN26" s="64">
        <v>4</v>
      </c>
      <c r="AO26" s="64">
        <v>5</v>
      </c>
      <c r="AP26" s="64">
        <v>5</v>
      </c>
      <c r="AQ26" s="64">
        <v>6</v>
      </c>
      <c r="AR26" s="64">
        <v>5</v>
      </c>
      <c r="AS26" s="65">
        <v>5</v>
      </c>
      <c r="AT26" s="42">
        <f>AH26*AH$10+AI26*AI$10+AJ26*AJ$10+AK26*AK$10+AL26*AL$10+AM26*AM$10+AN26*AN$10+AO26*AO$10+AP26*AP$10+AQ26*AQ$10+AR26*AR$10+AS26*AS$10</f>
        <v>595</v>
      </c>
      <c r="AU26" s="63">
        <v>5</v>
      </c>
      <c r="AV26" s="64">
        <v>5</v>
      </c>
      <c r="AW26" s="64">
        <v>5</v>
      </c>
      <c r="AX26" s="64">
        <v>5</v>
      </c>
      <c r="AY26" s="64">
        <v>4</v>
      </c>
      <c r="AZ26" s="64">
        <v>5</v>
      </c>
      <c r="BA26" s="64">
        <v>4</v>
      </c>
      <c r="BB26" s="64">
        <v>5</v>
      </c>
      <c r="BC26" s="64">
        <v>5</v>
      </c>
      <c r="BD26" s="64">
        <v>2</v>
      </c>
      <c r="BE26" s="64">
        <v>5</v>
      </c>
      <c r="BF26" s="65">
        <v>5</v>
      </c>
      <c r="BG26" s="42">
        <f>AU26*AU$10+AV26*AV$10+AW26*AW$10+AX26*AX$10+AY26*AY$10+AZ26*AZ$10+BA26*BA$10+BB26*BB$10+BC26*BC$10+BE26*BE$10+BF26*BF$10+BD26*BD$10</f>
        <v>969</v>
      </c>
    </row>
    <row r="27" spans="1:59" ht="12.75" customHeight="1" thickBot="1" x14ac:dyDescent="0.25">
      <c r="A27" s="104"/>
      <c r="B27" s="41">
        <f>0.5*G27+0.5*T27</f>
        <v>1014.5</v>
      </c>
      <c r="C27" s="57">
        <f>AH27*0.4+AU27*0.6</f>
        <v>1668.2</v>
      </c>
      <c r="D27" s="43"/>
      <c r="E27" s="43"/>
      <c r="F27" s="43"/>
      <c r="G27" s="105">
        <f>S25+S26</f>
        <v>961</v>
      </c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7"/>
      <c r="T27" s="105">
        <f>AF25+AF26</f>
        <v>1068</v>
      </c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H27" s="105">
        <f>AT25+AT26</f>
        <v>1220</v>
      </c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7"/>
      <c r="AU27" s="105">
        <f>BG25+BG26</f>
        <v>1967</v>
      </c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7"/>
    </row>
    <row r="28" spans="1:59" ht="12.75" customHeight="1" thickBot="1" x14ac:dyDescent="0.25">
      <c r="A28" s="102">
        <v>6</v>
      </c>
      <c r="B28" s="121" t="s">
        <v>84</v>
      </c>
      <c r="C28" s="122"/>
      <c r="D28" s="122"/>
      <c r="E28" s="122"/>
      <c r="F28" s="123"/>
      <c r="G28" s="34">
        <v>4</v>
      </c>
      <c r="H28" s="35">
        <v>5</v>
      </c>
      <c r="I28" s="35">
        <v>5</v>
      </c>
      <c r="J28" s="35">
        <v>4</v>
      </c>
      <c r="K28" s="35">
        <v>5</v>
      </c>
      <c r="L28" s="35">
        <v>5</v>
      </c>
      <c r="M28" s="35">
        <v>3</v>
      </c>
      <c r="N28" s="35">
        <v>5</v>
      </c>
      <c r="O28" s="35">
        <v>5</v>
      </c>
      <c r="P28" s="35">
        <v>2</v>
      </c>
      <c r="Q28" s="36">
        <v>5</v>
      </c>
      <c r="R28" s="36">
        <v>5</v>
      </c>
      <c r="S28" s="42">
        <f>G28*G$10+H28*H$10+I28*I$10+J28*J$10+K28*K$10+L28*L$10+M28*M$10+N28*N$10+O28*O$10+P28*P$10+Q28*Q$10+R28*R$10</f>
        <v>622</v>
      </c>
      <c r="T28" s="34">
        <v>6</v>
      </c>
      <c r="U28" s="35">
        <v>5</v>
      </c>
      <c r="V28" s="35">
        <v>6</v>
      </c>
      <c r="W28" s="35">
        <v>5</v>
      </c>
      <c r="X28" s="35">
        <v>6</v>
      </c>
      <c r="Y28" s="35">
        <v>5</v>
      </c>
      <c r="Z28" s="35">
        <v>4</v>
      </c>
      <c r="AA28" s="35">
        <v>5</v>
      </c>
      <c r="AB28" s="35">
        <v>5</v>
      </c>
      <c r="AC28" s="35">
        <v>1</v>
      </c>
      <c r="AD28" s="36">
        <v>5</v>
      </c>
      <c r="AE28" s="36">
        <v>5</v>
      </c>
      <c r="AF28" s="42">
        <f>T28*T$10+U28*U$10+V28*V$10+W28*W$10+X28*X$10+Y28*Y$10+Z28*Z$10+AA28*AA$10+AB28*AB$10+AD28*AD$10+AE28*AE$10+AC28*AC$10</f>
        <v>684</v>
      </c>
      <c r="AH28" s="34">
        <v>6</v>
      </c>
      <c r="AI28" s="35">
        <v>6</v>
      </c>
      <c r="AJ28" s="35">
        <v>6</v>
      </c>
      <c r="AK28" s="35">
        <v>6</v>
      </c>
      <c r="AL28" s="35">
        <v>6</v>
      </c>
      <c r="AM28" s="35">
        <v>5</v>
      </c>
      <c r="AN28" s="35">
        <v>6</v>
      </c>
      <c r="AO28" s="35">
        <v>5</v>
      </c>
      <c r="AP28" s="35">
        <v>5</v>
      </c>
      <c r="AQ28" s="35">
        <v>4</v>
      </c>
      <c r="AR28" s="35">
        <v>5</v>
      </c>
      <c r="AS28" s="62">
        <v>5</v>
      </c>
      <c r="AT28" s="42">
        <f>AH28*AH$10+AI28*AI$10+AJ28*AJ$10+AK28*AK$10+AL28*AL$10+AM28*AM$10+AN28*AN$10+AO28*AO$10+AP28*AP$10+AQ28*AQ$10+AR28*AR$10+AS28*AS$10</f>
        <v>789</v>
      </c>
      <c r="AU28" s="34">
        <v>6</v>
      </c>
      <c r="AV28" s="35">
        <v>6</v>
      </c>
      <c r="AW28" s="35">
        <v>5</v>
      </c>
      <c r="AX28" s="35">
        <v>5</v>
      </c>
      <c r="AY28" s="35">
        <v>6</v>
      </c>
      <c r="AZ28" s="35">
        <v>6</v>
      </c>
      <c r="BA28" s="35">
        <v>5</v>
      </c>
      <c r="BB28" s="35">
        <v>5</v>
      </c>
      <c r="BC28" s="35">
        <v>6</v>
      </c>
      <c r="BD28" s="35">
        <v>5</v>
      </c>
      <c r="BE28" s="35">
        <v>5</v>
      </c>
      <c r="BF28" s="62">
        <v>5</v>
      </c>
      <c r="BG28" s="42">
        <f>AU28*AU$10+AV28*AV$10+AW28*AW$10+AX28*AX$10+AY28*AY$10+AZ28*AZ$10+BA28*BA$10+BB28*BB$10+BC28*BC$10+BE28*BE$10+BF28*BF$10+BD28*BD$10</f>
        <v>1164</v>
      </c>
    </row>
    <row r="29" spans="1:59" ht="12.75" customHeight="1" thickBot="1" x14ac:dyDescent="0.25">
      <c r="A29" s="103"/>
      <c r="B29" s="124"/>
      <c r="C29" s="125"/>
      <c r="D29" s="125"/>
      <c r="E29" s="125"/>
      <c r="F29" s="126"/>
      <c r="G29" s="38">
        <v>6</v>
      </c>
      <c r="H29" s="39">
        <v>5</v>
      </c>
      <c r="I29" s="39">
        <v>6</v>
      </c>
      <c r="J29" s="39">
        <v>4</v>
      </c>
      <c r="K29" s="39">
        <v>5</v>
      </c>
      <c r="L29" s="39">
        <v>5</v>
      </c>
      <c r="M29" s="39">
        <v>4</v>
      </c>
      <c r="N29" s="39">
        <v>5</v>
      </c>
      <c r="O29" s="39">
        <v>4</v>
      </c>
      <c r="P29" s="39">
        <v>2</v>
      </c>
      <c r="Q29" s="40">
        <v>5</v>
      </c>
      <c r="R29" s="40">
        <v>5</v>
      </c>
      <c r="S29" s="42">
        <f>G29*G$10+H29*H$10+I29*I$10+J29*J$10+K29*K$10+L29*L$10+M29*M$10+N29*N$10+O29*O$10+P29*P$10+Q29*Q$10+R29*R$10</f>
        <v>660</v>
      </c>
      <c r="T29" s="38">
        <v>5</v>
      </c>
      <c r="U29" s="39">
        <v>5</v>
      </c>
      <c r="V29" s="39">
        <v>5</v>
      </c>
      <c r="W29" s="39">
        <v>5</v>
      </c>
      <c r="X29" s="39">
        <v>6</v>
      </c>
      <c r="Y29" s="39">
        <v>4</v>
      </c>
      <c r="Z29" s="39">
        <v>4</v>
      </c>
      <c r="AA29" s="39">
        <v>5</v>
      </c>
      <c r="AB29" s="39">
        <v>5</v>
      </c>
      <c r="AC29" s="39">
        <v>1</v>
      </c>
      <c r="AD29" s="40">
        <v>5</v>
      </c>
      <c r="AE29" s="40">
        <v>5</v>
      </c>
      <c r="AF29" s="42">
        <f>T29*T$10+U29*U$10+V29*V$10+W29*W$10+X29*X$10+Y29*Y$10+Z29*Z$10+AA29*AA$10+AB29*AB$10+AD29*AD$10+AE29*AE$10+AC29*AC$10</f>
        <v>645</v>
      </c>
      <c r="AH29" s="63">
        <v>6</v>
      </c>
      <c r="AI29" s="64">
        <v>7</v>
      </c>
      <c r="AJ29" s="64">
        <v>6</v>
      </c>
      <c r="AK29" s="64">
        <v>7</v>
      </c>
      <c r="AL29" s="64">
        <v>6</v>
      </c>
      <c r="AM29" s="64">
        <v>6</v>
      </c>
      <c r="AN29" s="64">
        <v>6</v>
      </c>
      <c r="AO29" s="64">
        <v>6</v>
      </c>
      <c r="AP29" s="64">
        <v>5</v>
      </c>
      <c r="AQ29" s="64">
        <v>5</v>
      </c>
      <c r="AR29" s="64">
        <v>5</v>
      </c>
      <c r="AS29" s="65">
        <v>5</v>
      </c>
      <c r="AT29" s="42">
        <f>AH29*AH$10+AI29*AI$10+AJ29*AJ$10+AK29*AK$10+AL29*AL$10+AM29*AM$10+AN29*AN$10+AO29*AO$10+AP29*AP$10+AQ29*AQ$10+AR29*AR$10+AS29*AS$10</f>
        <v>871</v>
      </c>
      <c r="AU29" s="63">
        <v>6</v>
      </c>
      <c r="AV29" s="64">
        <v>7</v>
      </c>
      <c r="AW29" s="64">
        <v>6</v>
      </c>
      <c r="AX29" s="64">
        <v>6</v>
      </c>
      <c r="AY29" s="64">
        <v>6</v>
      </c>
      <c r="AZ29" s="64">
        <v>6</v>
      </c>
      <c r="BA29" s="64">
        <v>5</v>
      </c>
      <c r="BB29" s="64">
        <v>6</v>
      </c>
      <c r="BC29" s="64">
        <v>6</v>
      </c>
      <c r="BD29" s="64">
        <v>5</v>
      </c>
      <c r="BE29" s="64">
        <v>5</v>
      </c>
      <c r="BF29" s="65">
        <v>5</v>
      </c>
      <c r="BG29" s="42">
        <f>AU29*AU$10+AV29*AV$10+AW29*AW$10+AX29*AX$10+AY29*AY$10+AZ29*AZ$10+BA29*BA$10+BB29*BB$10+BC29*BC$10+BE29*BE$10+BF29*BF$10+BD29*BD$10</f>
        <v>1266</v>
      </c>
    </row>
    <row r="30" spans="1:59" ht="12.75" customHeight="1" thickBot="1" x14ac:dyDescent="0.25">
      <c r="A30" s="104"/>
      <c r="B30" s="41">
        <f>0.5*G30+0.5*T30</f>
        <v>1305.5</v>
      </c>
      <c r="C30" s="57">
        <f>AH30*0.4+AU30*0.6</f>
        <v>2122</v>
      </c>
      <c r="D30" s="43"/>
      <c r="E30" s="43"/>
      <c r="F30" s="43"/>
      <c r="G30" s="105">
        <f>S28+S29</f>
        <v>1282</v>
      </c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7"/>
      <c r="T30" s="105">
        <f>AF28+AF29</f>
        <v>1329</v>
      </c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7"/>
      <c r="AH30" s="105">
        <f>AT28+AT29</f>
        <v>1660</v>
      </c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7"/>
      <c r="AU30" s="105">
        <f>BG28+BG29</f>
        <v>2430</v>
      </c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7"/>
    </row>
    <row r="31" spans="1:59" ht="12.75" customHeight="1" thickBot="1" x14ac:dyDescent="0.25">
      <c r="A31" s="102">
        <v>7</v>
      </c>
      <c r="B31" s="121" t="s">
        <v>85</v>
      </c>
      <c r="C31" s="122"/>
      <c r="D31" s="122"/>
      <c r="E31" s="122"/>
      <c r="F31" s="123"/>
      <c r="G31" s="34">
        <v>3</v>
      </c>
      <c r="H31" s="35">
        <v>5</v>
      </c>
      <c r="I31" s="35">
        <v>4</v>
      </c>
      <c r="J31" s="35">
        <v>4</v>
      </c>
      <c r="K31" s="35">
        <v>4</v>
      </c>
      <c r="L31" s="35">
        <v>5</v>
      </c>
      <c r="M31" s="35">
        <v>3</v>
      </c>
      <c r="N31" s="35">
        <v>3</v>
      </c>
      <c r="O31" s="35">
        <v>3</v>
      </c>
      <c r="P31" s="35">
        <v>3</v>
      </c>
      <c r="Q31" s="36">
        <v>5</v>
      </c>
      <c r="R31" s="36">
        <v>5</v>
      </c>
      <c r="S31" s="42">
        <f>G31*G$10+H31*H$10+I31*I$10+J31*J$10+K31*K$10+L31*L$10+M31*M$10+N31*N$10+O31*O$10+P31*P$10+Q31*Q$10+R31*R$10</f>
        <v>547</v>
      </c>
      <c r="T31" s="34">
        <v>4</v>
      </c>
      <c r="U31" s="35">
        <v>5</v>
      </c>
      <c r="V31" s="35">
        <v>5</v>
      </c>
      <c r="W31" s="35">
        <v>5</v>
      </c>
      <c r="X31" s="35">
        <v>5</v>
      </c>
      <c r="Y31" s="35">
        <v>5</v>
      </c>
      <c r="Z31" s="35">
        <v>4</v>
      </c>
      <c r="AA31" s="35">
        <v>4</v>
      </c>
      <c r="AB31" s="35">
        <v>5</v>
      </c>
      <c r="AC31" s="35">
        <v>5</v>
      </c>
      <c r="AD31" s="36">
        <v>5</v>
      </c>
      <c r="AE31" s="36">
        <v>5</v>
      </c>
      <c r="AF31" s="42">
        <f>T31*T$10+U31*U$10+V31*V$10+W31*W$10+X31*X$10+Y31*Y$10+Z31*Z$10+AA31*AA$10+AB31*AB$10+AD31*AD$10+AE31*AE$10+AC31*AC$10</f>
        <v>676</v>
      </c>
      <c r="AH31" s="34">
        <v>2</v>
      </c>
      <c r="AI31" s="35">
        <v>4</v>
      </c>
      <c r="AJ31" s="35">
        <v>3</v>
      </c>
      <c r="AK31" s="35">
        <v>0</v>
      </c>
      <c r="AL31" s="35">
        <v>4</v>
      </c>
      <c r="AM31" s="35">
        <v>3</v>
      </c>
      <c r="AN31" s="35">
        <v>3</v>
      </c>
      <c r="AO31" s="35">
        <v>4</v>
      </c>
      <c r="AP31" s="35">
        <v>4</v>
      </c>
      <c r="AQ31" s="35">
        <v>0</v>
      </c>
      <c r="AR31" s="35">
        <v>5</v>
      </c>
      <c r="AS31" s="62">
        <v>5</v>
      </c>
      <c r="AT31" s="42">
        <f>AH31*AH$10+AI31*AI$10+AJ31*AJ$10+AK31*AK$10+AL31*AL$10+AM31*AM$10+AN31*AN$10+AO31*AO$10+AP31*AP$10+AQ31*AQ$10+AR31*AR$10+AS31*AS$10</f>
        <v>395</v>
      </c>
      <c r="AU31" s="34">
        <v>6</v>
      </c>
      <c r="AV31" s="35">
        <v>4</v>
      </c>
      <c r="AW31" s="35">
        <v>5</v>
      </c>
      <c r="AX31" s="35">
        <v>4</v>
      </c>
      <c r="AY31" s="35">
        <v>0</v>
      </c>
      <c r="AZ31" s="35">
        <v>0</v>
      </c>
      <c r="BA31" s="35">
        <v>3</v>
      </c>
      <c r="BB31" s="35">
        <v>4</v>
      </c>
      <c r="BC31" s="35">
        <v>4</v>
      </c>
      <c r="BD31" s="35">
        <v>4</v>
      </c>
      <c r="BE31" s="35">
        <v>5</v>
      </c>
      <c r="BF31" s="62">
        <v>5</v>
      </c>
      <c r="BG31" s="42">
        <f>AU31*AU$10+AV31*AV$10+AW31*AW$10+AX31*AX$10+AY31*AY$10+AZ31*AZ$10+BA31*BA$10+BB31*BB$10+BC31*BC$10+BE31*BE$10+BF31*BF$10+BD31*BD$10</f>
        <v>699</v>
      </c>
    </row>
    <row r="32" spans="1:59" ht="12.75" customHeight="1" thickBot="1" x14ac:dyDescent="0.25">
      <c r="A32" s="103"/>
      <c r="B32" s="124"/>
      <c r="C32" s="125"/>
      <c r="D32" s="125"/>
      <c r="E32" s="125"/>
      <c r="F32" s="126"/>
      <c r="G32" s="38">
        <v>4</v>
      </c>
      <c r="H32" s="39">
        <v>5</v>
      </c>
      <c r="I32" s="39">
        <v>4</v>
      </c>
      <c r="J32" s="39">
        <v>4</v>
      </c>
      <c r="K32" s="39">
        <v>4</v>
      </c>
      <c r="L32" s="39">
        <v>5</v>
      </c>
      <c r="M32" s="39">
        <v>5</v>
      </c>
      <c r="N32" s="39">
        <v>5</v>
      </c>
      <c r="O32" s="39">
        <v>3</v>
      </c>
      <c r="P32" s="39">
        <v>3</v>
      </c>
      <c r="Q32" s="40">
        <v>5</v>
      </c>
      <c r="R32" s="40">
        <v>5</v>
      </c>
      <c r="S32" s="42">
        <f>G32*G$10+H32*H$10+I32*I$10+J32*J$10+K32*K$10+L32*L$10+M32*M$10+N32*N$10+O32*O$10+P32*P$10+Q32*Q$10+R32*R$10</f>
        <v>625</v>
      </c>
      <c r="T32" s="38">
        <v>4</v>
      </c>
      <c r="U32" s="39">
        <v>5</v>
      </c>
      <c r="V32" s="39">
        <v>5</v>
      </c>
      <c r="W32" s="39">
        <v>5</v>
      </c>
      <c r="X32" s="39">
        <v>5</v>
      </c>
      <c r="Y32" s="39">
        <v>4</v>
      </c>
      <c r="Z32" s="39">
        <v>5</v>
      </c>
      <c r="AA32" s="39">
        <v>4</v>
      </c>
      <c r="AB32" s="39">
        <v>4</v>
      </c>
      <c r="AC32" s="39">
        <v>5</v>
      </c>
      <c r="AD32" s="40">
        <v>5</v>
      </c>
      <c r="AE32" s="40">
        <v>5</v>
      </c>
      <c r="AF32" s="42">
        <f>T32*T$10+U32*U$10+V32*V$10+W32*W$10+X32*X$10+Y32*Y$10+Z32*Z$10+AA32*AA$10+AB32*AB$10+AD32*AD$10+AE32*AE$10+AC32*AC$10</f>
        <v>665</v>
      </c>
      <c r="AH32" s="63">
        <v>1</v>
      </c>
      <c r="AI32" s="64">
        <v>4</v>
      </c>
      <c r="AJ32" s="64">
        <v>4</v>
      </c>
      <c r="AK32" s="64">
        <v>0</v>
      </c>
      <c r="AL32" s="64">
        <v>5</v>
      </c>
      <c r="AM32" s="64">
        <v>3</v>
      </c>
      <c r="AN32" s="64">
        <v>3</v>
      </c>
      <c r="AO32" s="64">
        <v>3</v>
      </c>
      <c r="AP32" s="64">
        <v>4</v>
      </c>
      <c r="AQ32" s="64">
        <v>0</v>
      </c>
      <c r="AR32" s="64">
        <v>5</v>
      </c>
      <c r="AS32" s="65">
        <v>5</v>
      </c>
      <c r="AT32" s="42">
        <f>AH32*AH$10+AI32*AI$10+AJ32*AJ$10+AK32*AK$10+AL32*AL$10+AM32*AM$10+AN32*AN$10+AO32*AO$10+AP32*AP$10+AQ32*AQ$10+AR32*AR$10+AS32*AS$10</f>
        <v>389</v>
      </c>
      <c r="AU32" s="63">
        <v>6</v>
      </c>
      <c r="AV32" s="64">
        <v>5</v>
      </c>
      <c r="AW32" s="64">
        <v>5</v>
      </c>
      <c r="AX32" s="64">
        <v>5</v>
      </c>
      <c r="AY32" s="64">
        <v>0</v>
      </c>
      <c r="AZ32" s="64">
        <v>0</v>
      </c>
      <c r="BA32" s="64">
        <v>3</v>
      </c>
      <c r="BB32" s="64">
        <v>4</v>
      </c>
      <c r="BC32" s="64">
        <v>4</v>
      </c>
      <c r="BD32" s="64">
        <v>4</v>
      </c>
      <c r="BE32" s="64">
        <v>5</v>
      </c>
      <c r="BF32" s="65">
        <v>5</v>
      </c>
      <c r="BG32" s="42">
        <f>AU32*AU$10+AV32*AV$10+AW32*AW$10+AX32*AX$10+AY32*AY$10+AZ32*AZ$10+BA32*BA$10+BB32*BB$10+BC32*BC$10+BE32*BE$10+BF32*BF$10+BD32*BD$10</f>
        <v>752</v>
      </c>
    </row>
    <row r="33" spans="1:61" ht="12.75" customHeight="1" thickBot="1" x14ac:dyDescent="0.25">
      <c r="A33" s="104"/>
      <c r="B33" s="41">
        <f>0.5*G33+0.5*T33</f>
        <v>1256.5</v>
      </c>
      <c r="C33" s="57">
        <f>AH33*0.4+AU33*0.6</f>
        <v>1184.2</v>
      </c>
      <c r="D33" s="43"/>
      <c r="E33" s="43"/>
      <c r="F33" s="43"/>
      <c r="G33" s="105">
        <f>S31+S32</f>
        <v>1172</v>
      </c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7"/>
      <c r="T33" s="105">
        <f>AF31+AF32</f>
        <v>1341</v>
      </c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7"/>
      <c r="AH33" s="105">
        <f>AT31+AT32</f>
        <v>784</v>
      </c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7"/>
      <c r="AU33" s="105">
        <f>BG31+BG32</f>
        <v>1451</v>
      </c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7"/>
    </row>
    <row r="34" spans="1:61" ht="12.75" customHeight="1" thickBot="1" x14ac:dyDescent="0.25">
      <c r="A34" s="102">
        <v>8</v>
      </c>
      <c r="B34" s="121" t="s">
        <v>86</v>
      </c>
      <c r="C34" s="122"/>
      <c r="D34" s="122"/>
      <c r="E34" s="122"/>
      <c r="F34" s="123"/>
      <c r="G34" s="34">
        <v>4</v>
      </c>
      <c r="H34" s="35">
        <v>3</v>
      </c>
      <c r="I34" s="35">
        <v>2</v>
      </c>
      <c r="J34" s="35">
        <v>3</v>
      </c>
      <c r="K34" s="35">
        <v>0</v>
      </c>
      <c r="L34" s="35">
        <v>2</v>
      </c>
      <c r="M34" s="35">
        <v>3</v>
      </c>
      <c r="N34" s="35">
        <v>3</v>
      </c>
      <c r="O34" s="35">
        <v>2</v>
      </c>
      <c r="P34" s="35">
        <v>2</v>
      </c>
      <c r="Q34" s="36">
        <v>5</v>
      </c>
      <c r="R34" s="36">
        <v>5</v>
      </c>
      <c r="S34" s="42">
        <f>G34*G$10+H34*H$10+I34*I$10+J34*J$10+K34*K$10+L34*L$10+M34*M$10+N34*N$10+O34*O$10+P34*P$10+Q34*Q$10+R34*R$10</f>
        <v>368</v>
      </c>
      <c r="T34" s="34">
        <v>2</v>
      </c>
      <c r="U34" s="35">
        <v>3</v>
      </c>
      <c r="V34" s="35">
        <v>2</v>
      </c>
      <c r="W34" s="35">
        <v>2</v>
      </c>
      <c r="X34" s="35">
        <v>2</v>
      </c>
      <c r="Y34" s="35">
        <v>3</v>
      </c>
      <c r="Z34" s="35">
        <v>3</v>
      </c>
      <c r="AA34" s="35">
        <v>2</v>
      </c>
      <c r="AB34" s="35">
        <v>3</v>
      </c>
      <c r="AC34" s="35">
        <v>2</v>
      </c>
      <c r="AD34" s="36">
        <v>5</v>
      </c>
      <c r="AE34" s="36">
        <v>5</v>
      </c>
      <c r="AF34" s="42">
        <f>T34*T$10+U34*U$10+V34*V$10+W34*W$10+X34*X$10+Y34*Y$10+Z34*Z$10+AA34*AA$10+AB34*AB$10+AD34*AD$10+AE34*AE$10+AC34*AC$10</f>
        <v>360</v>
      </c>
      <c r="AH34" s="34">
        <v>4</v>
      </c>
      <c r="AI34" s="35">
        <v>4</v>
      </c>
      <c r="AJ34" s="35">
        <v>3</v>
      </c>
      <c r="AK34" s="35">
        <v>0</v>
      </c>
      <c r="AL34" s="35">
        <v>4</v>
      </c>
      <c r="AM34" s="35">
        <v>3</v>
      </c>
      <c r="AN34" s="35">
        <v>3</v>
      </c>
      <c r="AO34" s="35">
        <v>3</v>
      </c>
      <c r="AP34" s="35">
        <v>2</v>
      </c>
      <c r="AQ34" s="35">
        <v>2</v>
      </c>
      <c r="AR34" s="35">
        <v>5</v>
      </c>
      <c r="AS34" s="62">
        <v>5</v>
      </c>
      <c r="AT34" s="42">
        <f>AH34*AH$10+AI34*AI$10+AJ34*AJ$10+AK34*AK$10+AL34*AL$10+AM34*AM$10+AN34*AN$10+AO34*AO$10+AP34*AP$10+AQ34*AQ$10+AR34*AR$10+AS34*AS$10</f>
        <v>403</v>
      </c>
      <c r="AU34" s="34">
        <v>3</v>
      </c>
      <c r="AV34" s="35">
        <v>3</v>
      </c>
      <c r="AW34" s="35">
        <v>3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  <c r="BD34" s="35">
        <v>0</v>
      </c>
      <c r="BE34" s="35">
        <v>5</v>
      </c>
      <c r="BF34" s="62">
        <v>5</v>
      </c>
      <c r="BG34" s="42">
        <f>AU34*AU$10+AV34*AV$10+AW34*AW$10+AX34*AX$10+AY34*AY$10+AZ34*AZ$10+BA34*BA$10+BB34*BB$10+BC34*BC$10+BE34*BE$10+BF34*BF$10+BD34*BD$10</f>
        <v>179</v>
      </c>
    </row>
    <row r="35" spans="1:61" ht="12.75" customHeight="1" thickBot="1" x14ac:dyDescent="0.25">
      <c r="A35" s="103"/>
      <c r="B35" s="124"/>
      <c r="C35" s="125"/>
      <c r="D35" s="125"/>
      <c r="E35" s="125"/>
      <c r="F35" s="126"/>
      <c r="G35" s="38">
        <v>4</v>
      </c>
      <c r="H35" s="39">
        <v>3</v>
      </c>
      <c r="I35" s="39">
        <v>2</v>
      </c>
      <c r="J35" s="39">
        <v>3</v>
      </c>
      <c r="K35" s="39">
        <v>0</v>
      </c>
      <c r="L35" s="39">
        <v>2</v>
      </c>
      <c r="M35" s="39">
        <v>3</v>
      </c>
      <c r="N35" s="39">
        <v>2</v>
      </c>
      <c r="O35" s="39">
        <v>1</v>
      </c>
      <c r="P35" s="39">
        <v>2</v>
      </c>
      <c r="Q35" s="40">
        <v>5</v>
      </c>
      <c r="R35" s="40">
        <v>5</v>
      </c>
      <c r="S35" s="42">
        <f>G35*G$10+H35*H$10+I35*I$10+J35*J$10+K35*K$10+L35*L$10+M35*M$10+N35*N$10+O35*O$10+P35*P$10+Q35*Q$10+R35*R$10</f>
        <v>340</v>
      </c>
      <c r="T35" s="38">
        <v>3</v>
      </c>
      <c r="U35" s="39">
        <v>3</v>
      </c>
      <c r="V35" s="39">
        <v>2</v>
      </c>
      <c r="W35" s="39">
        <v>3</v>
      </c>
      <c r="X35" s="39">
        <v>2</v>
      </c>
      <c r="Y35" s="39">
        <v>3</v>
      </c>
      <c r="Z35" s="39">
        <v>3</v>
      </c>
      <c r="AA35" s="39">
        <v>3</v>
      </c>
      <c r="AB35" s="39">
        <v>3</v>
      </c>
      <c r="AC35" s="39">
        <v>1</v>
      </c>
      <c r="AD35" s="40">
        <v>5</v>
      </c>
      <c r="AE35" s="40">
        <v>5</v>
      </c>
      <c r="AF35" s="42">
        <f>T35*T$10+U35*U$10+V35*V$10+W35*W$10+X35*X$10+Y35*Y$10+Z35*Z$10+AA35*AA$10+AB35*AB$10+AD35*AD$10+AE35*AE$10+AC35*AC$10</f>
        <v>392</v>
      </c>
      <c r="AH35" s="63">
        <v>5</v>
      </c>
      <c r="AI35" s="64">
        <v>3</v>
      </c>
      <c r="AJ35" s="64">
        <v>3</v>
      </c>
      <c r="AK35" s="64">
        <v>0</v>
      </c>
      <c r="AL35" s="64">
        <v>4</v>
      </c>
      <c r="AM35" s="64">
        <v>3</v>
      </c>
      <c r="AN35" s="64">
        <v>3</v>
      </c>
      <c r="AO35" s="64">
        <v>3</v>
      </c>
      <c r="AP35" s="64">
        <v>3</v>
      </c>
      <c r="AQ35" s="64">
        <v>2</v>
      </c>
      <c r="AR35" s="64">
        <v>5</v>
      </c>
      <c r="AS35" s="65">
        <v>5</v>
      </c>
      <c r="AT35" s="42">
        <f>AH35*AH$10+AI35*AI$10+AJ35*AJ$10+AK35*AK$10+AL35*AL$10+AM35*AM$10+AN35*AN$10+AO35*AO$10+AP35*AP$10+AQ35*AQ$10+AR35*AR$10+AS35*AS$10</f>
        <v>406</v>
      </c>
      <c r="AU35" s="63">
        <v>3</v>
      </c>
      <c r="AV35" s="64">
        <v>4</v>
      </c>
      <c r="AW35" s="64">
        <v>3</v>
      </c>
      <c r="AX35" s="64">
        <v>0</v>
      </c>
      <c r="AY35" s="64">
        <v>0</v>
      </c>
      <c r="AZ35" s="64">
        <v>0</v>
      </c>
      <c r="BA35" s="64">
        <v>0</v>
      </c>
      <c r="BB35" s="64">
        <v>0</v>
      </c>
      <c r="BC35" s="64">
        <v>0</v>
      </c>
      <c r="BD35" s="64">
        <v>0</v>
      </c>
      <c r="BE35" s="64">
        <v>5</v>
      </c>
      <c r="BF35" s="65">
        <v>5</v>
      </c>
      <c r="BG35" s="42">
        <f>AU35*AU$10+AV35*AV$10+AW35*AW$10+AX35*AX$10+AY35*AY$10+AZ35*AZ$10+BA35*BA$10+BB35*BB$10+BC35*BC$10+BE35*BE$10+BF35*BF$10+BD35*BD$10</f>
        <v>208</v>
      </c>
    </row>
    <row r="36" spans="1:61" ht="12.75" customHeight="1" thickBot="1" x14ac:dyDescent="0.25">
      <c r="A36" s="104"/>
      <c r="B36" s="41">
        <f>0.5*G36+0.5*T36</f>
        <v>730</v>
      </c>
      <c r="C36" s="57">
        <f>AH36*0.4+AU36*0.6</f>
        <v>555.79999999999995</v>
      </c>
      <c r="D36" s="43"/>
      <c r="E36" s="43"/>
      <c r="F36" s="43"/>
      <c r="G36" s="105">
        <f>S34+S35</f>
        <v>708</v>
      </c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7"/>
      <c r="T36" s="105">
        <f>AF34+AF35</f>
        <v>752</v>
      </c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7"/>
      <c r="AH36" s="105">
        <f>AT34+AT35</f>
        <v>809</v>
      </c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7"/>
      <c r="AU36" s="105">
        <f>BG34+BG35</f>
        <v>387</v>
      </c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7"/>
    </row>
    <row r="37" spans="1:61" ht="12.75" customHeight="1" thickBot="1" x14ac:dyDescent="0.25">
      <c r="A37" s="102">
        <v>9</v>
      </c>
      <c r="B37" s="121" t="s">
        <v>87</v>
      </c>
      <c r="C37" s="122"/>
      <c r="D37" s="122"/>
      <c r="E37" s="122"/>
      <c r="F37" s="123"/>
      <c r="G37" s="34">
        <v>5</v>
      </c>
      <c r="H37" s="35">
        <v>3</v>
      </c>
      <c r="I37" s="35">
        <v>3</v>
      </c>
      <c r="J37" s="35">
        <v>3</v>
      </c>
      <c r="K37" s="35">
        <v>4</v>
      </c>
      <c r="L37" s="35">
        <v>4</v>
      </c>
      <c r="M37" s="35">
        <v>4</v>
      </c>
      <c r="N37" s="35">
        <v>2</v>
      </c>
      <c r="O37" s="35">
        <v>3</v>
      </c>
      <c r="P37" s="35">
        <v>4</v>
      </c>
      <c r="Q37" s="36">
        <v>5</v>
      </c>
      <c r="R37" s="36">
        <v>5</v>
      </c>
      <c r="S37" s="42">
        <f>G37*G$10+H37*H$10+I37*I$10+J37*J$10+K37*K$10+L37*L$10+M37*M$10+N37*N$10+O37*O$10+P37*P$10+Q37*Q$10+R37*R$10</f>
        <v>498</v>
      </c>
      <c r="T37" s="34">
        <v>5</v>
      </c>
      <c r="U37" s="35">
        <v>3</v>
      </c>
      <c r="V37" s="35">
        <v>4</v>
      </c>
      <c r="W37" s="35">
        <v>4</v>
      </c>
      <c r="X37" s="35">
        <v>4</v>
      </c>
      <c r="Y37" s="35">
        <v>4</v>
      </c>
      <c r="Z37" s="35">
        <v>5</v>
      </c>
      <c r="AA37" s="35">
        <v>4</v>
      </c>
      <c r="AB37" s="35">
        <v>4</v>
      </c>
      <c r="AC37" s="35">
        <v>0</v>
      </c>
      <c r="AD37" s="36">
        <v>5</v>
      </c>
      <c r="AE37" s="36">
        <v>5</v>
      </c>
      <c r="AF37" s="42">
        <f>T37*T$10+U37*U$10+V37*V$10+W37*W$10+X37*X$10+Y37*Y$10+Z37*Z$10+AA37*AA$10+AB37*AB$10+AD37*AD$10+AE37*AE$10+AC37*AC$10</f>
        <v>537</v>
      </c>
      <c r="AH37" s="34">
        <v>4</v>
      </c>
      <c r="AI37" s="35">
        <v>5</v>
      </c>
      <c r="AJ37" s="35">
        <v>5</v>
      </c>
      <c r="AK37" s="35">
        <v>5</v>
      </c>
      <c r="AL37" s="35">
        <v>5</v>
      </c>
      <c r="AM37" s="35">
        <v>5</v>
      </c>
      <c r="AN37" s="35">
        <v>5</v>
      </c>
      <c r="AO37" s="35">
        <v>5</v>
      </c>
      <c r="AP37" s="35">
        <v>5</v>
      </c>
      <c r="AQ37" s="35">
        <v>6</v>
      </c>
      <c r="AR37" s="35">
        <v>5</v>
      </c>
      <c r="AS37" s="62">
        <v>5</v>
      </c>
      <c r="AT37" s="42">
        <f>AH37*AH$10+AI37*AI$10+AJ37*AJ$10+AK37*AK$10+AL37*AL$10+AM37*AM$10+AN37*AN$10+AO37*AO$10+AP37*AP$10+AQ37*AQ$10+AR37*AR$10+AS37*AS$10</f>
        <v>723</v>
      </c>
      <c r="AU37" s="34">
        <v>3</v>
      </c>
      <c r="AV37" s="35">
        <v>5</v>
      </c>
      <c r="AW37" s="35">
        <v>5</v>
      </c>
      <c r="AX37" s="35">
        <v>3</v>
      </c>
      <c r="AY37" s="35">
        <v>0</v>
      </c>
      <c r="AZ37" s="35">
        <v>2</v>
      </c>
      <c r="BA37" s="35">
        <v>2</v>
      </c>
      <c r="BB37" s="35">
        <v>4</v>
      </c>
      <c r="BC37" s="35">
        <v>4</v>
      </c>
      <c r="BD37" s="35">
        <v>1</v>
      </c>
      <c r="BE37" s="35">
        <v>5</v>
      </c>
      <c r="BF37" s="62">
        <v>5</v>
      </c>
      <c r="BG37" s="42">
        <f>AU37*AU$10+AV37*AV$10+AW37*AW$10+AX37*AX$10+AY37*AY$10+AZ37*AZ$10+BA37*BA$10+BB37*BB$10+BC37*BC$10+BE37*BE$10+BF37*BF$10+BD37*BD$10</f>
        <v>631</v>
      </c>
    </row>
    <row r="38" spans="1:61" ht="12.75" customHeight="1" thickBot="1" x14ac:dyDescent="0.25">
      <c r="A38" s="103"/>
      <c r="B38" s="124"/>
      <c r="C38" s="125"/>
      <c r="D38" s="125"/>
      <c r="E38" s="125"/>
      <c r="F38" s="126"/>
      <c r="G38" s="38">
        <v>4</v>
      </c>
      <c r="H38" s="39">
        <v>2</v>
      </c>
      <c r="I38" s="39">
        <v>4</v>
      </c>
      <c r="J38" s="39">
        <v>3</v>
      </c>
      <c r="K38" s="39">
        <v>3</v>
      </c>
      <c r="L38" s="39">
        <v>4</v>
      </c>
      <c r="M38" s="39">
        <v>4</v>
      </c>
      <c r="N38" s="39">
        <v>2</v>
      </c>
      <c r="O38" s="39">
        <v>3</v>
      </c>
      <c r="P38" s="39">
        <v>4</v>
      </c>
      <c r="Q38" s="40">
        <v>5</v>
      </c>
      <c r="R38" s="40">
        <v>5</v>
      </c>
      <c r="S38" s="42">
        <f>G38*G$10+H38*H$10+I38*I$10+J38*J$10+K38*K$10+L38*L$10+M38*M$10+N38*N$10+O38*O$10+P38*P$10+Q38*Q$10+R38*R$10</f>
        <v>473</v>
      </c>
      <c r="T38" s="38">
        <v>4</v>
      </c>
      <c r="U38" s="39">
        <v>2</v>
      </c>
      <c r="V38" s="39">
        <v>4</v>
      </c>
      <c r="W38" s="39">
        <v>4</v>
      </c>
      <c r="X38" s="39">
        <v>3</v>
      </c>
      <c r="Y38" s="39">
        <v>4</v>
      </c>
      <c r="Z38" s="39">
        <v>4</v>
      </c>
      <c r="AA38" s="39">
        <v>3</v>
      </c>
      <c r="AB38" s="39">
        <v>2</v>
      </c>
      <c r="AC38" s="39">
        <v>0</v>
      </c>
      <c r="AD38" s="40">
        <v>5</v>
      </c>
      <c r="AE38" s="40">
        <v>5</v>
      </c>
      <c r="AF38" s="42">
        <f>T38*T$10+U38*U$10+V38*V$10+W38*W$10+X38*X$10+Y38*Y$10+Z38*Z$10+AA38*AA$10+AB38*AB$10+AD38*AD$10+AE38*AE$10+AC38*AC$10</f>
        <v>446</v>
      </c>
      <c r="AH38" s="63">
        <v>3</v>
      </c>
      <c r="AI38" s="64">
        <v>5</v>
      </c>
      <c r="AJ38" s="64">
        <v>5</v>
      </c>
      <c r="AK38" s="64">
        <v>4</v>
      </c>
      <c r="AL38" s="64">
        <v>5</v>
      </c>
      <c r="AM38" s="64">
        <v>4</v>
      </c>
      <c r="AN38" s="64">
        <v>4</v>
      </c>
      <c r="AO38" s="64">
        <v>5</v>
      </c>
      <c r="AP38" s="64">
        <v>5</v>
      </c>
      <c r="AQ38" s="64">
        <v>6</v>
      </c>
      <c r="AR38" s="64">
        <v>5</v>
      </c>
      <c r="AS38" s="65">
        <v>5</v>
      </c>
      <c r="AT38" s="42">
        <f>AH38*AH$10+AI38*AI$10+AJ38*AJ$10+AK38*AK$10+AL38*AL$10+AM38*AM$10+AN38*AN$10+AO38*AO$10+AP38*AP$10+AQ38*AQ$10+AR38*AR$10+AS38*AS$10</f>
        <v>663</v>
      </c>
      <c r="AU38" s="63">
        <v>4</v>
      </c>
      <c r="AV38" s="64">
        <v>5</v>
      </c>
      <c r="AW38" s="64">
        <v>5</v>
      </c>
      <c r="AX38" s="64">
        <v>4</v>
      </c>
      <c r="AY38" s="64">
        <v>0</v>
      </c>
      <c r="AZ38" s="64">
        <v>2</v>
      </c>
      <c r="BA38" s="64">
        <v>2</v>
      </c>
      <c r="BB38" s="64">
        <v>3</v>
      </c>
      <c r="BC38" s="64">
        <v>4</v>
      </c>
      <c r="BD38" s="64">
        <v>1</v>
      </c>
      <c r="BE38" s="64">
        <v>5</v>
      </c>
      <c r="BF38" s="65">
        <v>5</v>
      </c>
      <c r="BG38" s="42">
        <f>AU38*AU$10+AV38*AV$10+AW38*AW$10+AX38*AX$10+AY38*AY$10+AZ38*AZ$10+BA38*BA$10+BB38*BB$10+BC38*BC$10+BE38*BE$10+BF38*BF$10+BD38*BD$10</f>
        <v>630</v>
      </c>
    </row>
    <row r="39" spans="1:61" ht="12.75" customHeight="1" thickBot="1" x14ac:dyDescent="0.25">
      <c r="A39" s="104"/>
      <c r="B39" s="41">
        <f>0.5*G39+0.5*T39</f>
        <v>977</v>
      </c>
      <c r="C39" s="57">
        <f>AH39*0.4+AU39*0.6</f>
        <v>1311</v>
      </c>
      <c r="D39" s="43"/>
      <c r="E39" s="43"/>
      <c r="F39" s="43"/>
      <c r="G39" s="105">
        <f>S37+S38</f>
        <v>971</v>
      </c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7"/>
      <c r="T39" s="105">
        <f>AF37+AF38</f>
        <v>983</v>
      </c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7"/>
      <c r="AH39" s="105">
        <f>AT37+AT38</f>
        <v>1386</v>
      </c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7"/>
      <c r="AU39" s="105">
        <f>BG37+BG38</f>
        <v>1261</v>
      </c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7"/>
    </row>
    <row r="40" spans="1:61" ht="12.75" customHeight="1" thickBot="1" x14ac:dyDescent="0.25">
      <c r="A40" s="102">
        <v>10</v>
      </c>
      <c r="B40" s="121" t="s">
        <v>88</v>
      </c>
      <c r="C40" s="122"/>
      <c r="D40" s="122"/>
      <c r="E40" s="122"/>
      <c r="F40" s="123"/>
      <c r="G40" s="34">
        <v>3</v>
      </c>
      <c r="H40" s="35">
        <v>3</v>
      </c>
      <c r="I40" s="35">
        <v>3</v>
      </c>
      <c r="J40" s="35">
        <v>3</v>
      </c>
      <c r="K40" s="35">
        <v>3</v>
      </c>
      <c r="L40" s="35">
        <v>3</v>
      </c>
      <c r="M40" s="35">
        <v>3</v>
      </c>
      <c r="N40" s="35">
        <v>3</v>
      </c>
      <c r="O40" s="35">
        <v>3</v>
      </c>
      <c r="P40" s="35">
        <v>1</v>
      </c>
      <c r="Q40" s="36">
        <v>5</v>
      </c>
      <c r="R40" s="36">
        <v>5</v>
      </c>
      <c r="S40" s="42">
        <f>G40*G$10+H40*H$10+I40*I$10+J40*J$10+K40*K$10+L40*L$10+M40*M$10+N40*N$10+O40*O$10+P40*P$10+Q40*Q$10+R40*R$10</f>
        <v>414</v>
      </c>
      <c r="T40" s="34">
        <v>3</v>
      </c>
      <c r="U40" s="35">
        <v>3</v>
      </c>
      <c r="V40" s="35">
        <v>3</v>
      </c>
      <c r="W40" s="35">
        <v>4</v>
      </c>
      <c r="X40" s="35">
        <v>3</v>
      </c>
      <c r="Y40" s="35">
        <v>4</v>
      </c>
      <c r="Z40" s="35">
        <v>4</v>
      </c>
      <c r="AA40" s="35">
        <v>3</v>
      </c>
      <c r="AB40" s="35">
        <v>3</v>
      </c>
      <c r="AC40" s="35">
        <v>0</v>
      </c>
      <c r="AD40" s="36">
        <v>5</v>
      </c>
      <c r="AE40" s="36">
        <v>5</v>
      </c>
      <c r="AF40" s="42">
        <f>T40*T$10+U40*U$10+V40*V$10+W40*W$10+X40*X$10+Y40*Y$10+Z40*Z$10+AA40*AA$10+AB40*AB$10+AD40*AD$10+AE40*AE$10+AC40*AC$10</f>
        <v>451</v>
      </c>
      <c r="AH40" s="34">
        <v>4</v>
      </c>
      <c r="AI40" s="35">
        <v>3</v>
      </c>
      <c r="AJ40" s="35">
        <v>4</v>
      </c>
      <c r="AK40" s="35">
        <v>2</v>
      </c>
      <c r="AL40" s="35">
        <v>3</v>
      </c>
      <c r="AM40" s="35">
        <v>3</v>
      </c>
      <c r="AN40" s="35">
        <v>3</v>
      </c>
      <c r="AO40" s="35">
        <v>3</v>
      </c>
      <c r="AP40" s="35">
        <v>2</v>
      </c>
      <c r="AQ40" s="35">
        <v>0</v>
      </c>
      <c r="AR40" s="35">
        <v>5</v>
      </c>
      <c r="AS40" s="62">
        <v>5</v>
      </c>
      <c r="AT40" s="42">
        <f>AH40*AH$10+AI40*AI$10+AJ40*AJ$10+AK40*AK$10+AL40*AL$10+AM40*AM$10+AN40*AN$10+AO40*AO$10+AP40*AP$10+AQ40*AQ$10+AR40*AR$10+AS40*AS$10</f>
        <v>396</v>
      </c>
      <c r="AU40" s="34">
        <v>4</v>
      </c>
      <c r="AV40" s="35">
        <v>4</v>
      </c>
      <c r="AW40" s="35">
        <v>4</v>
      </c>
      <c r="AX40" s="35">
        <v>4</v>
      </c>
      <c r="AY40" s="35">
        <v>4</v>
      </c>
      <c r="AZ40" s="35">
        <v>3</v>
      </c>
      <c r="BA40" s="35">
        <v>3</v>
      </c>
      <c r="BB40" s="35">
        <v>0</v>
      </c>
      <c r="BC40" s="35">
        <v>0</v>
      </c>
      <c r="BD40" s="35">
        <v>0</v>
      </c>
      <c r="BE40" s="35">
        <v>5</v>
      </c>
      <c r="BF40" s="62">
        <v>5</v>
      </c>
      <c r="BG40" s="42">
        <f>AU40*AU$10+AV40*AV$10+AW40*AW$10+AX40*AX$10+AY40*AY$10+AZ40*AZ$10+BA40*BA$10+BB40*BB$10+BC40*BC$10+BE40*BE$10+BF40*BF$10+BD40*BD$10</f>
        <v>582</v>
      </c>
    </row>
    <row r="41" spans="1:61" ht="12.75" customHeight="1" thickBot="1" x14ac:dyDescent="0.25">
      <c r="A41" s="103"/>
      <c r="B41" s="124"/>
      <c r="C41" s="125"/>
      <c r="D41" s="125"/>
      <c r="E41" s="125"/>
      <c r="F41" s="126"/>
      <c r="G41" s="38">
        <v>3</v>
      </c>
      <c r="H41" s="39">
        <v>2</v>
      </c>
      <c r="I41" s="39">
        <v>3</v>
      </c>
      <c r="J41" s="39">
        <v>3</v>
      </c>
      <c r="K41" s="39">
        <v>3</v>
      </c>
      <c r="L41" s="39">
        <v>4</v>
      </c>
      <c r="M41" s="39">
        <v>3</v>
      </c>
      <c r="N41" s="39">
        <v>3</v>
      </c>
      <c r="O41" s="39">
        <v>4</v>
      </c>
      <c r="P41" s="39">
        <v>1</v>
      </c>
      <c r="Q41" s="40">
        <v>5</v>
      </c>
      <c r="R41" s="40">
        <v>5</v>
      </c>
      <c r="S41" s="42">
        <f>G41*G$10+H41*H$10+I41*I$10+J41*J$10+K41*K$10+L41*L$10+M41*M$10+N41*N$10+O41*O$10+P41*P$10+Q41*Q$10+R41*R$10</f>
        <v>424</v>
      </c>
      <c r="T41" s="38">
        <v>3</v>
      </c>
      <c r="U41" s="39">
        <v>3</v>
      </c>
      <c r="V41" s="39">
        <v>3</v>
      </c>
      <c r="W41" s="39">
        <v>4</v>
      </c>
      <c r="X41" s="39">
        <v>4</v>
      </c>
      <c r="Y41" s="39">
        <v>4</v>
      </c>
      <c r="Z41" s="39">
        <v>4</v>
      </c>
      <c r="AA41" s="39">
        <v>4</v>
      </c>
      <c r="AB41" s="39">
        <v>4</v>
      </c>
      <c r="AC41" s="39">
        <v>0</v>
      </c>
      <c r="AD41" s="40">
        <v>5</v>
      </c>
      <c r="AE41" s="40">
        <v>5</v>
      </c>
      <c r="AF41" s="42">
        <f>T41*T$10+U41*U$10+V41*V$10+W41*W$10+X41*X$10+Y41*Y$10+Z41*Z$10+AA41*AA$10+AB41*AB$10+AD41*AD$10+AE41*AE$10+AC41*AC$10</f>
        <v>489</v>
      </c>
      <c r="AH41" s="63">
        <v>4</v>
      </c>
      <c r="AI41" s="64">
        <v>4</v>
      </c>
      <c r="AJ41" s="64">
        <v>3</v>
      </c>
      <c r="AK41" s="64">
        <v>2</v>
      </c>
      <c r="AL41" s="64">
        <v>3</v>
      </c>
      <c r="AM41" s="64">
        <v>3</v>
      </c>
      <c r="AN41" s="64">
        <v>3</v>
      </c>
      <c r="AO41" s="64">
        <v>4</v>
      </c>
      <c r="AP41" s="64">
        <v>3</v>
      </c>
      <c r="AQ41" s="64">
        <v>0</v>
      </c>
      <c r="AR41" s="64">
        <v>5</v>
      </c>
      <c r="AS41" s="65">
        <v>5</v>
      </c>
      <c r="AT41" s="42">
        <f>AH41*AH$10+AI41*AI$10+AJ41*AJ$10+AK41*AK$10+AL41*AL$10+AM41*AM$10+AN41*AN$10+AO41*AO$10+AP41*AP$10+AQ41*AQ$10+AR41*AR$10+AS41*AS$10</f>
        <v>429</v>
      </c>
      <c r="AU41" s="63">
        <v>4</v>
      </c>
      <c r="AV41" s="64">
        <v>4</v>
      </c>
      <c r="AW41" s="64">
        <v>4</v>
      </c>
      <c r="AX41" s="64">
        <v>4</v>
      </c>
      <c r="AY41" s="64">
        <v>2</v>
      </c>
      <c r="AZ41" s="64">
        <v>2</v>
      </c>
      <c r="BA41" s="64">
        <v>2</v>
      </c>
      <c r="BB41" s="64">
        <v>0</v>
      </c>
      <c r="BC41" s="64">
        <v>0</v>
      </c>
      <c r="BD41" s="64">
        <v>0</v>
      </c>
      <c r="BE41" s="64">
        <v>5</v>
      </c>
      <c r="BF41" s="65">
        <v>5</v>
      </c>
      <c r="BG41" s="42">
        <f>AU41*AU$10+AV41*AV$10+AW41*AW$10+AX41*AX$10+AY41*AY$10+AZ41*AZ$10+BA41*BA$10+BB41*BB$10+BC41*BC$10+BE41*BE$10+BF41*BF$10+BD41*BD$10</f>
        <v>478</v>
      </c>
    </row>
    <row r="42" spans="1:61" ht="12.75" customHeight="1" thickBot="1" x14ac:dyDescent="0.25">
      <c r="A42" s="104"/>
      <c r="B42" s="41">
        <f>0.5*G42+0.5*T42</f>
        <v>889</v>
      </c>
      <c r="C42" s="57">
        <f>AH42*0.4+AU42*0.6</f>
        <v>966</v>
      </c>
      <c r="D42" s="43"/>
      <c r="E42" s="43"/>
      <c r="F42" s="43"/>
      <c r="G42" s="105">
        <f>S40+S41</f>
        <v>838</v>
      </c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7"/>
      <c r="T42" s="105">
        <f>AF40+AF41</f>
        <v>940</v>
      </c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7"/>
      <c r="AH42" s="105">
        <f>AT40+AT41</f>
        <v>825</v>
      </c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7"/>
      <c r="AU42" s="105">
        <f>BG40+BG41</f>
        <v>1060</v>
      </c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7"/>
    </row>
    <row r="43" spans="1:61" ht="12.75" customHeight="1" thickBot="1" x14ac:dyDescent="0.25">
      <c r="A43" s="102">
        <v>11</v>
      </c>
      <c r="B43" s="121" t="s">
        <v>78</v>
      </c>
      <c r="C43" s="122"/>
      <c r="D43" s="122"/>
      <c r="E43" s="122"/>
      <c r="F43" s="123"/>
      <c r="G43" s="34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6">
        <v>0</v>
      </c>
      <c r="R43" s="36">
        <v>0</v>
      </c>
      <c r="S43" s="42">
        <f>G43*G$10+H43*H$10+I43*I$10+J43*J$10+K43*K$10+L43*L$10+M43*M$10+N43*N$10+O43*O$10+P43*P$10+Q43*Q$10+R43*R$10</f>
        <v>0</v>
      </c>
      <c r="T43" s="34">
        <v>3</v>
      </c>
      <c r="U43" s="35">
        <v>1</v>
      </c>
      <c r="V43" s="35">
        <v>0</v>
      </c>
      <c r="W43" s="35">
        <v>0</v>
      </c>
      <c r="X43" s="35">
        <v>2</v>
      </c>
      <c r="Y43" s="35">
        <v>2</v>
      </c>
      <c r="Z43" s="35">
        <v>3</v>
      </c>
      <c r="AA43" s="35">
        <v>0</v>
      </c>
      <c r="AB43" s="35">
        <v>0</v>
      </c>
      <c r="AC43" s="35">
        <v>0</v>
      </c>
      <c r="AD43" s="36">
        <v>5</v>
      </c>
      <c r="AE43" s="36">
        <v>5</v>
      </c>
      <c r="AF43" s="42">
        <f>T43*T$10+U43*U$10+V43*V$10+W43*W$10+X43*X$10+Y43*Y$10+Z43*Z$10+AA43*AA$10+AB43*AB$10+AD43*AD$10+AE43*AE$10+AC43*AC$10</f>
        <v>169</v>
      </c>
      <c r="AH43" s="34">
        <v>5</v>
      </c>
      <c r="AI43" s="35">
        <v>4</v>
      </c>
      <c r="AJ43" s="35">
        <v>0</v>
      </c>
      <c r="AK43" s="35">
        <v>0</v>
      </c>
      <c r="AL43" s="35">
        <v>4</v>
      </c>
      <c r="AM43" s="35">
        <v>0</v>
      </c>
      <c r="AN43" s="35">
        <v>2</v>
      </c>
      <c r="AO43" s="35">
        <v>3</v>
      </c>
      <c r="AP43" s="35">
        <v>0</v>
      </c>
      <c r="AQ43" s="35">
        <v>0</v>
      </c>
      <c r="AR43" s="35">
        <v>5</v>
      </c>
      <c r="AS43" s="62">
        <v>5</v>
      </c>
      <c r="AT43" s="42">
        <f>AH43*AH$10+AI43*AI$10+AJ43*AJ$10+AK43*AK$10+AL43*AL$10+AM43*AM$10+AN43*AN$10+AO43*AO$10+AP43*AP$10+AQ43*AQ$10+AR43*AR$10+AS43*AS$10</f>
        <v>264</v>
      </c>
      <c r="AU43" s="34">
        <v>5</v>
      </c>
      <c r="AV43" s="35">
        <v>0</v>
      </c>
      <c r="AW43" s="35">
        <v>0</v>
      </c>
      <c r="AX43" s="35">
        <v>0</v>
      </c>
      <c r="AY43" s="35">
        <v>0</v>
      </c>
      <c r="AZ43" s="35">
        <v>0</v>
      </c>
      <c r="BA43" s="35">
        <v>0</v>
      </c>
      <c r="BB43" s="35">
        <v>0</v>
      </c>
      <c r="BC43" s="35">
        <v>0</v>
      </c>
      <c r="BD43" s="35">
        <v>0</v>
      </c>
      <c r="BE43" s="35">
        <v>5</v>
      </c>
      <c r="BF43" s="62">
        <v>5</v>
      </c>
      <c r="BG43" s="42">
        <f>AU43*AU$10+AV43*AV$10+AW43*AW$10+AX43*AX$10+AY43*AY$10+AZ43*AZ$10+BA43*BA$10+BB43*BB$10+BC43*BC$10+BE43*BE$10+BF43*BF$10+BD43*BD$10</f>
        <v>50</v>
      </c>
      <c r="BI43" s="34">
        <v>0</v>
      </c>
    </row>
    <row r="44" spans="1:61" ht="12.75" customHeight="1" thickBot="1" x14ac:dyDescent="0.25">
      <c r="A44" s="103"/>
      <c r="B44" s="124"/>
      <c r="C44" s="125"/>
      <c r="D44" s="125"/>
      <c r="E44" s="125"/>
      <c r="F44" s="126"/>
      <c r="G44" s="38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40">
        <v>0</v>
      </c>
      <c r="R44" s="40">
        <v>0</v>
      </c>
      <c r="S44" s="42">
        <f>G44*G$10+H44*H$10+I44*I$10+J44*J$10+K44*K$10+L44*L$10+M44*M$10+N44*N$10+O44*O$10+P44*P$10+Q44*Q$10+R44*R$10</f>
        <v>0</v>
      </c>
      <c r="T44" s="38">
        <v>2</v>
      </c>
      <c r="U44" s="39">
        <v>0</v>
      </c>
      <c r="V44" s="39">
        <v>0</v>
      </c>
      <c r="W44" s="39">
        <v>0</v>
      </c>
      <c r="X44" s="39">
        <v>1</v>
      </c>
      <c r="Y44" s="39">
        <v>2</v>
      </c>
      <c r="Z44" s="39">
        <v>2</v>
      </c>
      <c r="AA44" s="39">
        <v>0</v>
      </c>
      <c r="AB44" s="39">
        <v>0</v>
      </c>
      <c r="AC44" s="39">
        <v>0</v>
      </c>
      <c r="AD44" s="40">
        <v>5</v>
      </c>
      <c r="AE44" s="40">
        <v>5</v>
      </c>
      <c r="AF44" s="42">
        <f>T44*T$10+U44*U$10+V44*V$10+W44*W$10+X44*X$10+Y44*Y$10+Z44*Z$10+AA44*AA$10+AB44*AB$10+AD44*AD$10+AE44*AE$10+AC44*AC$10</f>
        <v>116</v>
      </c>
      <c r="AH44" s="63">
        <v>5</v>
      </c>
      <c r="AI44" s="64">
        <v>4</v>
      </c>
      <c r="AJ44" s="64">
        <v>0</v>
      </c>
      <c r="AK44" s="64">
        <v>0</v>
      </c>
      <c r="AL44" s="64">
        <v>4</v>
      </c>
      <c r="AM44" s="64">
        <v>0</v>
      </c>
      <c r="AN44" s="64">
        <v>2</v>
      </c>
      <c r="AO44" s="64">
        <v>4</v>
      </c>
      <c r="AP44" s="64">
        <v>0</v>
      </c>
      <c r="AQ44" s="64">
        <v>0</v>
      </c>
      <c r="AR44" s="64">
        <v>5</v>
      </c>
      <c r="AS44" s="65">
        <v>5</v>
      </c>
      <c r="AT44" s="42">
        <f>AH44*AH$10+AI44*AI$10+AJ44*AJ$10+AK44*AK$10+AL44*AL$10+AM44*AM$10+AN44*AN$10+AO44*AO$10+AP44*AP$10+AQ44*AQ$10+AR44*AR$10+AS44*AS$10</f>
        <v>282</v>
      </c>
      <c r="AU44" s="63">
        <v>5</v>
      </c>
      <c r="AV44" s="64">
        <v>0</v>
      </c>
      <c r="AW44" s="64">
        <v>0</v>
      </c>
      <c r="AX44" s="64">
        <v>0</v>
      </c>
      <c r="AY44" s="64">
        <v>0</v>
      </c>
      <c r="AZ44" s="64">
        <v>0</v>
      </c>
      <c r="BA44" s="64">
        <v>0</v>
      </c>
      <c r="BB44" s="64">
        <v>0</v>
      </c>
      <c r="BC44" s="64">
        <v>0</v>
      </c>
      <c r="BD44" s="64">
        <v>0</v>
      </c>
      <c r="BE44" s="64">
        <v>5</v>
      </c>
      <c r="BF44" s="65">
        <v>5</v>
      </c>
      <c r="BG44" s="42">
        <f>AU44*AU$10+AV44*AV$10+AW44*AW$10+AX44*AX$10+AY44*AY$10+AZ44*AZ$10+BA44*BA$10+BB44*BB$10+BC44*BC$10+BE44*BE$10+BF44*BF$10+BD44*BD$10</f>
        <v>50</v>
      </c>
    </row>
    <row r="45" spans="1:61" ht="12.75" customHeight="1" thickBot="1" x14ac:dyDescent="0.25">
      <c r="A45" s="104"/>
      <c r="B45" s="41">
        <f>0.5*G45+0.5*T45</f>
        <v>142.5</v>
      </c>
      <c r="C45" s="57">
        <f>AH45*0.4+AU45*0.6</f>
        <v>278.39999999999998</v>
      </c>
      <c r="D45" s="43"/>
      <c r="E45" s="43"/>
      <c r="F45" s="43"/>
      <c r="G45" s="105">
        <f>S43+S44</f>
        <v>0</v>
      </c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7"/>
      <c r="T45" s="105">
        <f>AF43+AF44</f>
        <v>285</v>
      </c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7"/>
      <c r="AH45" s="105">
        <f>AT43+AT44</f>
        <v>546</v>
      </c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7"/>
      <c r="AU45" s="105">
        <f>BG43+BG44</f>
        <v>100</v>
      </c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7"/>
    </row>
  </sheetData>
  <sheetProtection password="B9F9" sheet="1" objects="1" scenarios="1"/>
  <mergeCells count="124">
    <mergeCell ref="AH42:AT42"/>
    <mergeCell ref="AU42:BG42"/>
    <mergeCell ref="AH45:AT45"/>
    <mergeCell ref="AU45:BG45"/>
    <mergeCell ref="AH1:BG3"/>
    <mergeCell ref="AS4:AS9"/>
    <mergeCell ref="BF4:BF9"/>
    <mergeCell ref="AH11:AS11"/>
    <mergeCell ref="AU11:BF11"/>
    <mergeCell ref="AH15:AT15"/>
    <mergeCell ref="AH33:AT33"/>
    <mergeCell ref="AU33:BG33"/>
    <mergeCell ref="AH36:AT36"/>
    <mergeCell ref="AU36:BG36"/>
    <mergeCell ref="AH39:AT39"/>
    <mergeCell ref="AU39:BG39"/>
    <mergeCell ref="AH24:AT24"/>
    <mergeCell ref="AU24:BG24"/>
    <mergeCell ref="AH27:AT27"/>
    <mergeCell ref="AU27:BG27"/>
    <mergeCell ref="AH30:AT30"/>
    <mergeCell ref="AU30:BG30"/>
    <mergeCell ref="AZ4:AZ9"/>
    <mergeCell ref="BA4:BA9"/>
    <mergeCell ref="BB4:BB9"/>
    <mergeCell ref="AU4:AU9"/>
    <mergeCell ref="AV4:AV9"/>
    <mergeCell ref="AH21:AT21"/>
    <mergeCell ref="AU21:BG21"/>
    <mergeCell ref="AU15:BG15"/>
    <mergeCell ref="AH18:AT18"/>
    <mergeCell ref="AW4:AW9"/>
    <mergeCell ref="AX4:AX9"/>
    <mergeCell ref="AP4:AP9"/>
    <mergeCell ref="AQ4:AQ9"/>
    <mergeCell ref="AR4:AR9"/>
    <mergeCell ref="AU18:BG18"/>
    <mergeCell ref="BC4:BC9"/>
    <mergeCell ref="BD4:BD9"/>
    <mergeCell ref="BE4:BE9"/>
    <mergeCell ref="AY4:AY9"/>
    <mergeCell ref="AL4:AL9"/>
    <mergeCell ref="AM4:AM9"/>
    <mergeCell ref="AN4:AN9"/>
    <mergeCell ref="AO4:AO9"/>
    <mergeCell ref="AH4:AH9"/>
    <mergeCell ref="AI4:AI9"/>
    <mergeCell ref="AJ4:AJ9"/>
    <mergeCell ref="AK4:AK9"/>
    <mergeCell ref="A37:A39"/>
    <mergeCell ref="B37:F38"/>
    <mergeCell ref="G39:S39"/>
    <mergeCell ref="T39:AF39"/>
    <mergeCell ref="A40:A42"/>
    <mergeCell ref="B40:F41"/>
    <mergeCell ref="G42:S42"/>
    <mergeCell ref="T42:AF42"/>
    <mergeCell ref="A31:A33"/>
    <mergeCell ref="B31:F32"/>
    <mergeCell ref="G33:S33"/>
    <mergeCell ref="T33:AF33"/>
    <mergeCell ref="A34:A36"/>
    <mergeCell ref="B34:F35"/>
    <mergeCell ref="G36:S36"/>
    <mergeCell ref="T36:AF36"/>
    <mergeCell ref="T21:AF21"/>
    <mergeCell ref="B25:F26"/>
    <mergeCell ref="G27:S27"/>
    <mergeCell ref="T27:AF27"/>
    <mergeCell ref="A28:A30"/>
    <mergeCell ref="B28:F29"/>
    <mergeCell ref="G30:S30"/>
    <mergeCell ref="T30:AF30"/>
    <mergeCell ref="A25:A27"/>
    <mergeCell ref="G15:S15"/>
    <mergeCell ref="T15:AF15"/>
    <mergeCell ref="A16:A18"/>
    <mergeCell ref="B16:F17"/>
    <mergeCell ref="G18:S18"/>
    <mergeCell ref="T18:AF18"/>
    <mergeCell ref="G24:S24"/>
    <mergeCell ref="T24:AF24"/>
    <mergeCell ref="A19:A21"/>
    <mergeCell ref="A4:A12"/>
    <mergeCell ref="B11:F11"/>
    <mergeCell ref="A13:A15"/>
    <mergeCell ref="B13:F14"/>
    <mergeCell ref="A22:A24"/>
    <mergeCell ref="B22:F23"/>
    <mergeCell ref="B19:F20"/>
    <mergeCell ref="G11:R11"/>
    <mergeCell ref="M4:M9"/>
    <mergeCell ref="N4:N9"/>
    <mergeCell ref="O4:O9"/>
    <mergeCell ref="B43:F44"/>
    <mergeCell ref="B10:F10"/>
    <mergeCell ref="B4:F9"/>
    <mergeCell ref="G21:S21"/>
    <mergeCell ref="Z4:Z9"/>
    <mergeCell ref="L4:L9"/>
    <mergeCell ref="AA4:AA9"/>
    <mergeCell ref="G1:AF3"/>
    <mergeCell ref="G4:G9"/>
    <mergeCell ref="H4:H9"/>
    <mergeCell ref="AD4:AD9"/>
    <mergeCell ref="X4:X9"/>
    <mergeCell ref="Y4:Y9"/>
    <mergeCell ref="V4:V9"/>
    <mergeCell ref="W4:W9"/>
    <mergeCell ref="I4:I9"/>
    <mergeCell ref="P4:P9"/>
    <mergeCell ref="K4:K9"/>
    <mergeCell ref="R4:R9"/>
    <mergeCell ref="Q4:Q9"/>
    <mergeCell ref="AE4:AE9"/>
    <mergeCell ref="T11:AE11"/>
    <mergeCell ref="A43:A45"/>
    <mergeCell ref="G45:S45"/>
    <mergeCell ref="T45:AF45"/>
    <mergeCell ref="AB4:AB9"/>
    <mergeCell ref="T4:T9"/>
    <mergeCell ref="U4:U9"/>
    <mergeCell ref="AC4:AC9"/>
    <mergeCell ref="J4:J9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0"/>
  <sheetViews>
    <sheetView zoomScale="85" workbookViewId="0">
      <selection activeCell="J37" sqref="J37"/>
    </sheetView>
  </sheetViews>
  <sheetFormatPr baseColWidth="10" defaultRowHeight="12.75" outlineLevelCol="1" x14ac:dyDescent="0.2"/>
  <cols>
    <col min="1" max="1" width="3.5703125" bestFit="1" customWidth="1"/>
    <col min="2" max="2" width="7.5703125" bestFit="1" customWidth="1"/>
    <col min="3" max="3" width="6.140625" bestFit="1" customWidth="1"/>
    <col min="4" max="6" width="2.7109375" bestFit="1" customWidth="1"/>
    <col min="7" max="16" width="3.28515625" customWidth="1" outlineLevel="1"/>
    <col min="17" max="17" width="3.140625" customWidth="1" outlineLevel="1"/>
    <col min="18" max="18" width="3" customWidth="1" outlineLevel="1"/>
    <col min="19" max="19" width="6.7109375" customWidth="1" outlineLevel="1"/>
    <col min="20" max="27" width="3.28515625" customWidth="1" outlineLevel="1"/>
    <col min="28" max="30" width="4" customWidth="1" outlineLevel="1"/>
    <col min="31" max="31" width="3" customWidth="1" outlineLevel="1"/>
    <col min="32" max="32" width="6" customWidth="1" outlineLevel="1"/>
    <col min="33" max="33" width="3.7109375" customWidth="1"/>
    <col min="34" max="43" width="3.28515625" bestFit="1" customWidth="1" outlineLevel="1"/>
    <col min="44" max="44" width="3.140625" customWidth="1" outlineLevel="1"/>
    <col min="45" max="45" width="3" customWidth="1" outlineLevel="1"/>
    <col min="46" max="46" width="6.7109375" bestFit="1" customWidth="1" outlineLevel="1"/>
    <col min="47" max="54" width="3.28515625" bestFit="1" customWidth="1" outlineLevel="1"/>
    <col min="55" max="57" width="4" customWidth="1" outlineLevel="1"/>
    <col min="58" max="58" width="3" customWidth="1" outlineLevel="1"/>
    <col min="59" max="59" width="6" bestFit="1" customWidth="1" outlineLevel="1"/>
  </cols>
  <sheetData>
    <row r="1" spans="1:59" x14ac:dyDescent="0.2">
      <c r="G1" s="108" t="s">
        <v>72</v>
      </c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10"/>
      <c r="AH1" s="108" t="s">
        <v>104</v>
      </c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10"/>
    </row>
    <row r="2" spans="1:59" x14ac:dyDescent="0.2">
      <c r="G2" s="111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3"/>
      <c r="AH2" s="111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3"/>
    </row>
    <row r="3" spans="1:59" x14ac:dyDescent="0.2">
      <c r="G3" s="114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6"/>
      <c r="AH3" s="114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6"/>
    </row>
    <row r="4" spans="1:59" ht="40.5" customHeight="1" x14ac:dyDescent="0.2">
      <c r="A4" s="129" t="s">
        <v>71</v>
      </c>
      <c r="B4" s="128" t="s">
        <v>48</v>
      </c>
      <c r="C4" s="128"/>
      <c r="D4" s="128"/>
      <c r="E4" s="128"/>
      <c r="F4" s="128"/>
      <c r="G4" s="97" t="s">
        <v>49</v>
      </c>
      <c r="H4" s="97" t="s">
        <v>50</v>
      </c>
      <c r="I4" s="97" t="s">
        <v>51</v>
      </c>
      <c r="J4" s="97" t="s">
        <v>52</v>
      </c>
      <c r="K4" s="97" t="s">
        <v>53</v>
      </c>
      <c r="L4" s="97" t="s">
        <v>54</v>
      </c>
      <c r="M4" s="97" t="s">
        <v>55</v>
      </c>
      <c r="N4" s="97" t="s">
        <v>56</v>
      </c>
      <c r="O4" s="97" t="s">
        <v>57</v>
      </c>
      <c r="P4" s="97" t="s">
        <v>58</v>
      </c>
      <c r="Q4" s="97" t="s">
        <v>59</v>
      </c>
      <c r="R4" s="97" t="s">
        <v>60</v>
      </c>
      <c r="S4" s="27"/>
      <c r="T4" s="97" t="s">
        <v>49</v>
      </c>
      <c r="U4" s="97" t="s">
        <v>50</v>
      </c>
      <c r="V4" s="97" t="s">
        <v>51</v>
      </c>
      <c r="W4" s="97" t="s">
        <v>52</v>
      </c>
      <c r="X4" s="97" t="s">
        <v>53</v>
      </c>
      <c r="Y4" s="97" t="s">
        <v>54</v>
      </c>
      <c r="Z4" s="97" t="s">
        <v>55</v>
      </c>
      <c r="AA4" s="97" t="s">
        <v>56</v>
      </c>
      <c r="AB4" s="97" t="s">
        <v>57</v>
      </c>
      <c r="AC4" s="97" t="s">
        <v>58</v>
      </c>
      <c r="AD4" s="97" t="s">
        <v>59</v>
      </c>
      <c r="AE4" s="97" t="s">
        <v>60</v>
      </c>
      <c r="AF4" s="27"/>
      <c r="AH4" s="97" t="s">
        <v>49</v>
      </c>
      <c r="AI4" s="97" t="s">
        <v>50</v>
      </c>
      <c r="AJ4" s="97" t="s">
        <v>51</v>
      </c>
      <c r="AK4" s="97" t="s">
        <v>52</v>
      </c>
      <c r="AL4" s="97" t="s">
        <v>53</v>
      </c>
      <c r="AM4" s="97" t="s">
        <v>54</v>
      </c>
      <c r="AN4" s="97" t="s">
        <v>55</v>
      </c>
      <c r="AO4" s="97" t="s">
        <v>56</v>
      </c>
      <c r="AP4" s="97" t="s">
        <v>57</v>
      </c>
      <c r="AQ4" s="97" t="s">
        <v>58</v>
      </c>
      <c r="AR4" s="97" t="s">
        <v>59</v>
      </c>
      <c r="AS4" s="97" t="s">
        <v>60</v>
      </c>
      <c r="AT4" s="27"/>
      <c r="AU4" s="97" t="s">
        <v>49</v>
      </c>
      <c r="AV4" s="97" t="s">
        <v>50</v>
      </c>
      <c r="AW4" s="97" t="s">
        <v>51</v>
      </c>
      <c r="AX4" s="97" t="s">
        <v>52</v>
      </c>
      <c r="AY4" s="97" t="s">
        <v>53</v>
      </c>
      <c r="AZ4" s="97" t="s">
        <v>54</v>
      </c>
      <c r="BA4" s="97" t="s">
        <v>55</v>
      </c>
      <c r="BB4" s="97" t="s">
        <v>56</v>
      </c>
      <c r="BC4" s="97" t="s">
        <v>57</v>
      </c>
      <c r="BD4" s="97" t="s">
        <v>58</v>
      </c>
      <c r="BE4" s="97" t="s">
        <v>59</v>
      </c>
      <c r="BF4" s="97" t="s">
        <v>60</v>
      </c>
      <c r="BG4" s="27"/>
    </row>
    <row r="5" spans="1:59" x14ac:dyDescent="0.2">
      <c r="A5" s="130"/>
      <c r="B5" s="128"/>
      <c r="C5" s="128"/>
      <c r="D5" s="128"/>
      <c r="E5" s="128"/>
      <c r="F5" s="128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2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2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2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27"/>
    </row>
    <row r="6" spans="1:59" x14ac:dyDescent="0.2">
      <c r="A6" s="130"/>
      <c r="B6" s="128"/>
      <c r="C6" s="128"/>
      <c r="D6" s="128"/>
      <c r="E6" s="128"/>
      <c r="F6" s="128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2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2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2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27"/>
    </row>
    <row r="7" spans="1:59" x14ac:dyDescent="0.2">
      <c r="A7" s="130"/>
      <c r="B7" s="128"/>
      <c r="C7" s="128"/>
      <c r="D7" s="128"/>
      <c r="E7" s="128"/>
      <c r="F7" s="128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2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2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2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27"/>
    </row>
    <row r="8" spans="1:59" x14ac:dyDescent="0.2">
      <c r="A8" s="130"/>
      <c r="B8" s="128"/>
      <c r="C8" s="128"/>
      <c r="D8" s="128"/>
      <c r="E8" s="128"/>
      <c r="F8" s="128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2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2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2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27"/>
    </row>
    <row r="9" spans="1:59" x14ac:dyDescent="0.2">
      <c r="A9" s="130"/>
      <c r="B9" s="128"/>
      <c r="C9" s="128"/>
      <c r="D9" s="128"/>
      <c r="E9" s="128"/>
      <c r="F9" s="128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2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2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2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27"/>
    </row>
    <row r="10" spans="1:59" x14ac:dyDescent="0.2">
      <c r="A10" s="130"/>
      <c r="B10" s="127" t="s">
        <v>61</v>
      </c>
      <c r="C10" s="127"/>
      <c r="D10" s="127"/>
      <c r="E10" s="127"/>
      <c r="F10" s="127"/>
      <c r="G10">
        <v>29</v>
      </c>
      <c r="H10">
        <v>14</v>
      </c>
      <c r="I10">
        <v>26</v>
      </c>
      <c r="J10">
        <v>19</v>
      </c>
      <c r="K10">
        <v>15</v>
      </c>
      <c r="L10">
        <v>26</v>
      </c>
      <c r="M10">
        <v>22</v>
      </c>
      <c r="N10">
        <v>16</v>
      </c>
      <c r="O10">
        <v>18</v>
      </c>
      <c r="P10">
        <v>24</v>
      </c>
      <c r="Q10">
        <v>6</v>
      </c>
      <c r="R10">
        <v>2</v>
      </c>
      <c r="S10" s="27">
        <f>SUM(G10:P10)</f>
        <v>209</v>
      </c>
      <c r="T10">
        <v>23</v>
      </c>
      <c r="U10">
        <v>18</v>
      </c>
      <c r="V10">
        <v>34</v>
      </c>
      <c r="W10">
        <v>18</v>
      </c>
      <c r="X10">
        <v>31</v>
      </c>
      <c r="Y10">
        <v>31</v>
      </c>
      <c r="Z10">
        <v>32</v>
      </c>
      <c r="AA10">
        <v>5</v>
      </c>
      <c r="AB10">
        <v>24</v>
      </c>
      <c r="AC10">
        <v>43</v>
      </c>
      <c r="AD10">
        <v>6</v>
      </c>
      <c r="AE10">
        <v>2</v>
      </c>
      <c r="AF10" s="27"/>
      <c r="AH10">
        <v>29</v>
      </c>
      <c r="AI10">
        <v>14</v>
      </c>
      <c r="AJ10">
        <v>26</v>
      </c>
      <c r="AK10">
        <v>19</v>
      </c>
      <c r="AL10">
        <v>15</v>
      </c>
      <c r="AM10">
        <v>26</v>
      </c>
      <c r="AN10">
        <v>22</v>
      </c>
      <c r="AO10">
        <v>16</v>
      </c>
      <c r="AP10">
        <v>18</v>
      </c>
      <c r="AQ10">
        <v>24</v>
      </c>
      <c r="AR10">
        <v>6</v>
      </c>
      <c r="AS10">
        <v>2</v>
      </c>
      <c r="AT10" s="27">
        <f>SUM(AH10:AQ10)</f>
        <v>209</v>
      </c>
      <c r="AU10">
        <v>6</v>
      </c>
      <c r="AV10">
        <v>38</v>
      </c>
      <c r="AW10">
        <v>30</v>
      </c>
      <c r="AX10">
        <v>34</v>
      </c>
      <c r="AY10">
        <v>30</v>
      </c>
      <c r="AZ10">
        <v>19</v>
      </c>
      <c r="BA10">
        <v>45</v>
      </c>
      <c r="BB10">
        <v>37</v>
      </c>
      <c r="BC10">
        <v>27</v>
      </c>
      <c r="BD10">
        <v>18</v>
      </c>
      <c r="BE10">
        <v>6</v>
      </c>
      <c r="BF10">
        <v>2</v>
      </c>
      <c r="BG10" s="27"/>
    </row>
    <row r="11" spans="1:59" x14ac:dyDescent="0.2">
      <c r="A11" s="130"/>
      <c r="B11" s="99" t="s">
        <v>62</v>
      </c>
      <c r="C11" s="99"/>
      <c r="D11" s="99"/>
      <c r="E11" s="99"/>
      <c r="F11" s="132"/>
      <c r="G11" s="117" t="s">
        <v>63</v>
      </c>
      <c r="H11" s="118"/>
      <c r="I11" s="118"/>
      <c r="J11" s="118"/>
      <c r="K11" s="118"/>
      <c r="L11" s="118"/>
      <c r="M11" s="118"/>
      <c r="N11" s="118"/>
      <c r="O11" s="118"/>
      <c r="P11" s="119"/>
      <c r="Q11" s="119"/>
      <c r="R11" s="120"/>
      <c r="S11" s="28" t="s">
        <v>64</v>
      </c>
      <c r="T11" s="98" t="s">
        <v>65</v>
      </c>
      <c r="U11" s="99"/>
      <c r="V11" s="99"/>
      <c r="W11" s="99"/>
      <c r="X11" s="99"/>
      <c r="Y11" s="99"/>
      <c r="Z11" s="99"/>
      <c r="AA11" s="99"/>
      <c r="AB11" s="99"/>
      <c r="AC11" s="99"/>
      <c r="AD11" s="100"/>
      <c r="AE11" s="101"/>
      <c r="AF11" s="28" t="s">
        <v>64</v>
      </c>
      <c r="AH11" s="117" t="s">
        <v>63</v>
      </c>
      <c r="AI11" s="118"/>
      <c r="AJ11" s="118"/>
      <c r="AK11" s="118"/>
      <c r="AL11" s="118"/>
      <c r="AM11" s="118"/>
      <c r="AN11" s="118"/>
      <c r="AO11" s="118"/>
      <c r="AP11" s="118"/>
      <c r="AQ11" s="119"/>
      <c r="AR11" s="119"/>
      <c r="AS11" s="120"/>
      <c r="AT11" s="28" t="s">
        <v>64</v>
      </c>
      <c r="AU11" s="98" t="s">
        <v>65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100"/>
      <c r="BF11" s="101"/>
      <c r="BG11" s="28" t="s">
        <v>64</v>
      </c>
    </row>
    <row r="12" spans="1:59" ht="13.5" thickBot="1" x14ac:dyDescent="0.25">
      <c r="A12" s="131"/>
      <c r="B12" s="37" t="s">
        <v>66</v>
      </c>
      <c r="C12" s="37" t="s">
        <v>67</v>
      </c>
      <c r="D12" s="37" t="s">
        <v>68</v>
      </c>
      <c r="E12" s="37" t="s">
        <v>69</v>
      </c>
      <c r="F12" s="37" t="s">
        <v>70</v>
      </c>
      <c r="G12" s="29">
        <v>1</v>
      </c>
      <c r="H12" s="30">
        <v>2</v>
      </c>
      <c r="I12" s="30">
        <v>3</v>
      </c>
      <c r="J12" s="31">
        <v>4</v>
      </c>
      <c r="K12" s="29">
        <v>5</v>
      </c>
      <c r="L12" s="30">
        <v>6</v>
      </c>
      <c r="M12" s="30">
        <v>7</v>
      </c>
      <c r="N12" s="31">
        <v>8</v>
      </c>
      <c r="O12" s="32">
        <v>9</v>
      </c>
      <c r="P12" s="29">
        <v>10</v>
      </c>
      <c r="Q12" s="32"/>
      <c r="R12" s="32"/>
      <c r="S12" s="33"/>
      <c r="T12" s="29">
        <v>1</v>
      </c>
      <c r="U12" s="30">
        <v>2</v>
      </c>
      <c r="V12" s="30">
        <v>3</v>
      </c>
      <c r="W12" s="31">
        <v>4</v>
      </c>
      <c r="X12" s="29">
        <v>5</v>
      </c>
      <c r="Y12" s="30">
        <v>6</v>
      </c>
      <c r="Z12" s="30">
        <v>7</v>
      </c>
      <c r="AA12" s="31">
        <v>8</v>
      </c>
      <c r="AB12" s="32">
        <v>9</v>
      </c>
      <c r="AC12" s="32">
        <v>9</v>
      </c>
      <c r="AD12" s="32"/>
      <c r="AE12" s="32"/>
      <c r="AF12" s="33"/>
      <c r="AH12" s="29">
        <v>1</v>
      </c>
      <c r="AI12" s="30">
        <v>2</v>
      </c>
      <c r="AJ12" s="30">
        <v>3</v>
      </c>
      <c r="AK12" s="31">
        <v>4</v>
      </c>
      <c r="AL12" s="29">
        <v>5</v>
      </c>
      <c r="AM12" s="30">
        <v>6</v>
      </c>
      <c r="AN12" s="30">
        <v>7</v>
      </c>
      <c r="AO12" s="31">
        <v>8</v>
      </c>
      <c r="AP12" s="32">
        <v>9</v>
      </c>
      <c r="AQ12" s="29">
        <v>10</v>
      </c>
      <c r="AR12" s="32"/>
      <c r="AS12" s="32"/>
      <c r="AT12" s="33"/>
      <c r="AU12" s="29">
        <v>1</v>
      </c>
      <c r="AV12" s="30">
        <v>2</v>
      </c>
      <c r="AW12" s="30">
        <v>3</v>
      </c>
      <c r="AX12" s="31">
        <v>4</v>
      </c>
      <c r="AY12" s="29">
        <v>5</v>
      </c>
      <c r="AZ12" s="30">
        <v>6</v>
      </c>
      <c r="BA12" s="30">
        <v>7</v>
      </c>
      <c r="BB12" s="31">
        <v>8</v>
      </c>
      <c r="BC12" s="32">
        <v>9</v>
      </c>
      <c r="BD12" s="32">
        <v>9</v>
      </c>
      <c r="BE12" s="32"/>
      <c r="BF12" s="32"/>
      <c r="BG12" s="33"/>
    </row>
    <row r="13" spans="1:59" ht="13.5" thickBot="1" x14ac:dyDescent="0.25">
      <c r="A13" s="102">
        <v>21</v>
      </c>
      <c r="B13" s="121" t="s">
        <v>89</v>
      </c>
      <c r="C13" s="122"/>
      <c r="D13" s="122"/>
      <c r="E13" s="122"/>
      <c r="F13" s="123"/>
      <c r="G13" s="34">
        <v>5</v>
      </c>
      <c r="H13" s="35">
        <v>5</v>
      </c>
      <c r="I13" s="35">
        <v>5</v>
      </c>
      <c r="J13" s="35">
        <v>4</v>
      </c>
      <c r="K13" s="35">
        <v>5</v>
      </c>
      <c r="L13" s="35">
        <v>4</v>
      </c>
      <c r="M13" s="35">
        <v>5</v>
      </c>
      <c r="N13" s="35">
        <v>2</v>
      </c>
      <c r="O13" s="35">
        <v>3</v>
      </c>
      <c r="P13" s="35">
        <v>3</v>
      </c>
      <c r="Q13" s="36">
        <v>5</v>
      </c>
      <c r="R13" s="36">
        <v>5</v>
      </c>
      <c r="S13" s="42">
        <f>G13*G$10+H13*H$10+I13*I$10+J13*J$10+K13*K$10+L13*L$10+M13*M$10+N13*N$10+O13*O$10+P13*P$10+Q13*Q$10+R13*R$10</f>
        <v>908</v>
      </c>
      <c r="T13" s="34">
        <v>2</v>
      </c>
      <c r="U13" s="35">
        <v>5</v>
      </c>
      <c r="V13" s="35">
        <v>6</v>
      </c>
      <c r="W13" s="35">
        <v>5</v>
      </c>
      <c r="X13" s="35">
        <v>5</v>
      </c>
      <c r="Y13" s="35">
        <v>4</v>
      </c>
      <c r="Z13" s="35">
        <v>4</v>
      </c>
      <c r="AA13" s="35">
        <v>7</v>
      </c>
      <c r="AB13" s="35">
        <v>3</v>
      </c>
      <c r="AC13" s="35">
        <v>0</v>
      </c>
      <c r="AD13" s="36">
        <v>5</v>
      </c>
      <c r="AE13" s="36">
        <v>5</v>
      </c>
      <c r="AF13" s="42">
        <f>T13*T$10+U13*U$10+V13*V$10+W13*W$10+X13*X$10+Y13*Y$10+Z13*Z$10+AA13*AA$10+AB13*AB$10+AD13*AD$10+AE13*AE$10+AC13*AC$10</f>
        <v>984</v>
      </c>
      <c r="AH13" s="34">
        <v>5</v>
      </c>
      <c r="AI13" s="35">
        <v>6</v>
      </c>
      <c r="AJ13" s="35">
        <v>5</v>
      </c>
      <c r="AK13" s="35">
        <v>5</v>
      </c>
      <c r="AL13" s="35">
        <v>6</v>
      </c>
      <c r="AM13" s="35">
        <v>5</v>
      </c>
      <c r="AN13" s="35">
        <v>4</v>
      </c>
      <c r="AO13" s="35">
        <v>3</v>
      </c>
      <c r="AP13" s="35">
        <v>4</v>
      </c>
      <c r="AQ13" s="35">
        <v>5</v>
      </c>
      <c r="AR13" s="36">
        <v>5</v>
      </c>
      <c r="AS13" s="36">
        <v>3</v>
      </c>
      <c r="AT13" s="42">
        <f>AH13*AH$10+AI13*AI$10+AJ13*AJ$10+AK13*AK$10+AL13*AL$10+AM13*AM$10+AN13*AN$10+AO13*AO$10+AP13*AP$10+AQ13*AQ$10+AR13*AR$10+AS13*AS$10</f>
        <v>1038</v>
      </c>
      <c r="AU13" s="34">
        <v>5</v>
      </c>
      <c r="AV13" s="35">
        <v>6</v>
      </c>
      <c r="AW13" s="35">
        <v>5</v>
      </c>
      <c r="AX13" s="35">
        <v>0</v>
      </c>
      <c r="AY13" s="35">
        <v>5</v>
      </c>
      <c r="AZ13" s="35">
        <v>4</v>
      </c>
      <c r="BA13" s="35">
        <v>4</v>
      </c>
      <c r="BB13" s="35">
        <v>3</v>
      </c>
      <c r="BC13" s="35">
        <v>2</v>
      </c>
      <c r="BD13" s="35">
        <v>3</v>
      </c>
      <c r="BE13" s="36">
        <v>5</v>
      </c>
      <c r="BF13" s="36">
        <v>5</v>
      </c>
      <c r="BG13" s="42">
        <f>AU13*AU$10+AV13*AV$10+AW13*AW$10+AX13*AX$10+AY13*AY$10+AZ13*AZ$10+BA13*BA$10+BB13*BB$10+BC13*BC$10+BE13*BE$10+BF13*BF$10+BD13*BD$10</f>
        <v>1073</v>
      </c>
    </row>
    <row r="14" spans="1:59" ht="13.5" thickBot="1" x14ac:dyDescent="0.25">
      <c r="A14" s="103"/>
      <c r="B14" s="124"/>
      <c r="C14" s="125"/>
      <c r="D14" s="125"/>
      <c r="E14" s="125"/>
      <c r="F14" s="126"/>
      <c r="G14" s="38">
        <v>6</v>
      </c>
      <c r="H14" s="39">
        <v>5</v>
      </c>
      <c r="I14" s="39">
        <v>6</v>
      </c>
      <c r="J14" s="39">
        <v>5</v>
      </c>
      <c r="K14" s="39">
        <v>5</v>
      </c>
      <c r="L14" s="39">
        <v>4</v>
      </c>
      <c r="M14" s="39">
        <v>5</v>
      </c>
      <c r="N14" s="39">
        <v>2</v>
      </c>
      <c r="O14" s="39">
        <v>4</v>
      </c>
      <c r="P14" s="39">
        <v>5</v>
      </c>
      <c r="Q14" s="40">
        <v>5</v>
      </c>
      <c r="R14" s="40">
        <v>5</v>
      </c>
      <c r="S14" s="42">
        <f>G14*G$10+H14*H$10+I14*I$10+J14*J$10+K14*K$10+L14*L$10+M14*M$10+N14*N$10+O14*O$10+P14*P$10+Q14*Q$10+R14*R$10</f>
        <v>1048</v>
      </c>
      <c r="T14" s="38">
        <v>3</v>
      </c>
      <c r="U14" s="39">
        <v>4</v>
      </c>
      <c r="V14" s="39">
        <v>5</v>
      </c>
      <c r="W14" s="39">
        <v>5</v>
      </c>
      <c r="X14" s="39">
        <v>6</v>
      </c>
      <c r="Y14" s="39">
        <v>4</v>
      </c>
      <c r="Z14" s="39">
        <v>4</v>
      </c>
      <c r="AA14" s="39">
        <v>6</v>
      </c>
      <c r="AB14" s="39">
        <v>3</v>
      </c>
      <c r="AC14" s="39">
        <v>0</v>
      </c>
      <c r="AD14" s="40">
        <v>5</v>
      </c>
      <c r="AE14" s="40">
        <v>5</v>
      </c>
      <c r="AF14" s="42">
        <f>T14*T$10+U14*U$10+V14*V$10+W14*W$10+X14*X$10+Y14*Y$10+Z14*Z$10+AA14*AA$10+AB14*AB$10+AD14*AD$10+AE14*AE$10+AC14*AC$10</f>
        <v>981</v>
      </c>
      <c r="AH14" s="38">
        <v>6</v>
      </c>
      <c r="AI14" s="39">
        <v>6</v>
      </c>
      <c r="AJ14" s="39">
        <v>5</v>
      </c>
      <c r="AK14" s="39">
        <v>5</v>
      </c>
      <c r="AL14" s="39">
        <v>6</v>
      </c>
      <c r="AM14" s="39">
        <v>6</v>
      </c>
      <c r="AN14" s="39">
        <v>4</v>
      </c>
      <c r="AO14" s="39">
        <v>3</v>
      </c>
      <c r="AP14" s="39">
        <v>3</v>
      </c>
      <c r="AQ14" s="39">
        <v>4</v>
      </c>
      <c r="AR14" s="40">
        <v>5</v>
      </c>
      <c r="AS14" s="40">
        <v>3</v>
      </c>
      <c r="AT14" s="42">
        <f>AH14*AH$10+AI14*AI$10+AJ14*AJ$10+AK14*AK$10+AL14*AL$10+AM14*AM$10+AN14*AN$10+AO14*AO$10+AP14*AP$10+AQ14*AQ$10+AR14*AR$10+AS14*AS$10</f>
        <v>1051</v>
      </c>
      <c r="AU14" s="38">
        <v>4</v>
      </c>
      <c r="AV14" s="39">
        <v>6</v>
      </c>
      <c r="AW14" s="39">
        <v>5</v>
      </c>
      <c r="AX14" s="39">
        <v>0</v>
      </c>
      <c r="AY14" s="39">
        <v>5</v>
      </c>
      <c r="AZ14" s="39">
        <v>5</v>
      </c>
      <c r="BA14" s="39">
        <v>5</v>
      </c>
      <c r="BB14" s="39">
        <v>3</v>
      </c>
      <c r="BC14" s="39">
        <v>2</v>
      </c>
      <c r="BD14" s="39">
        <v>3</v>
      </c>
      <c r="BE14" s="40">
        <v>5</v>
      </c>
      <c r="BF14" s="40">
        <v>5</v>
      </c>
      <c r="BG14" s="42">
        <f>AU14*AU$10+AV14*AV$10+AW14*AW$10+AX14*AX$10+AY14*AY$10+AZ14*AZ$10+BA14*BA$10+BB14*BB$10+BC14*BC$10+BE14*BE$10+BF14*BF$10+BD14*BD$10</f>
        <v>1131</v>
      </c>
    </row>
    <row r="15" spans="1:59" ht="13.5" thickBot="1" x14ac:dyDescent="0.25">
      <c r="A15" s="104"/>
      <c r="B15" s="41">
        <f>0.4*G15+0.6*T15</f>
        <v>1961.4</v>
      </c>
      <c r="C15" s="57">
        <f>AH15*0.4+AU15*0.6</f>
        <v>2158</v>
      </c>
      <c r="D15" s="43"/>
      <c r="E15" s="43"/>
      <c r="F15" s="43"/>
      <c r="G15" s="105">
        <f>S13+S14</f>
        <v>1956</v>
      </c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7"/>
      <c r="T15" s="105">
        <f>AF13+AF14</f>
        <v>1965</v>
      </c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7"/>
      <c r="AH15" s="105">
        <f>AT13+AT14</f>
        <v>2089</v>
      </c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7"/>
      <c r="AU15" s="105">
        <f>BG13+BG14</f>
        <v>2204</v>
      </c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7"/>
    </row>
    <row r="16" spans="1:59" ht="13.5" thickBot="1" x14ac:dyDescent="0.25">
      <c r="A16" s="102">
        <v>22</v>
      </c>
      <c r="B16" s="121" t="s">
        <v>90</v>
      </c>
      <c r="C16" s="122"/>
      <c r="D16" s="122"/>
      <c r="E16" s="122"/>
      <c r="F16" s="123"/>
      <c r="G16" s="34">
        <v>3</v>
      </c>
      <c r="H16" s="35">
        <v>4</v>
      </c>
      <c r="I16" s="35">
        <v>4</v>
      </c>
      <c r="J16" s="35">
        <v>3</v>
      </c>
      <c r="K16" s="35">
        <v>2</v>
      </c>
      <c r="L16" s="35">
        <v>2</v>
      </c>
      <c r="M16" s="35">
        <v>4</v>
      </c>
      <c r="N16" s="35">
        <v>2</v>
      </c>
      <c r="O16" s="35">
        <v>3</v>
      </c>
      <c r="P16" s="35">
        <v>2</v>
      </c>
      <c r="Q16" s="36">
        <v>5</v>
      </c>
      <c r="R16" s="36">
        <v>5</v>
      </c>
      <c r="S16" s="42">
        <f>G16*G$10+H16*H$10+I16*I$10+J16*J$10+K16*K$10+L16*L$10+M16*M$10+N16*N$10+O16*O$10+P16*P$10+Q16*Q$10+R16*R$10</f>
        <v>648</v>
      </c>
      <c r="T16" s="34">
        <v>3</v>
      </c>
      <c r="U16" s="35">
        <v>2</v>
      </c>
      <c r="V16" s="35">
        <v>3</v>
      </c>
      <c r="W16" s="35">
        <v>6</v>
      </c>
      <c r="X16" s="35">
        <v>3</v>
      </c>
      <c r="Y16" s="35">
        <v>3</v>
      </c>
      <c r="Z16" s="35">
        <v>4</v>
      </c>
      <c r="AA16" s="35">
        <v>6</v>
      </c>
      <c r="AB16" s="35">
        <v>2</v>
      </c>
      <c r="AC16" s="35">
        <v>2</v>
      </c>
      <c r="AD16" s="36">
        <v>5</v>
      </c>
      <c r="AE16" s="36">
        <v>5</v>
      </c>
      <c r="AF16" s="42">
        <f>T16*T$10+U16*U$10+V16*V$10+W16*W$10+X16*X$10+Y16*Y$10+Z16*Z$10+AA16*AA$10+AB16*AB$10+AD16*AD$10+AE16*AE$10+AC16*AC$10</f>
        <v>833</v>
      </c>
      <c r="AH16" s="34">
        <v>3</v>
      </c>
      <c r="AI16" s="35">
        <v>4</v>
      </c>
      <c r="AJ16" s="35">
        <v>3</v>
      </c>
      <c r="AK16" s="35">
        <v>2</v>
      </c>
      <c r="AL16" s="35">
        <v>2</v>
      </c>
      <c r="AM16" s="35">
        <v>3</v>
      </c>
      <c r="AN16" s="35">
        <v>3</v>
      </c>
      <c r="AO16" s="35">
        <v>3</v>
      </c>
      <c r="AP16" s="35">
        <v>4</v>
      </c>
      <c r="AQ16" s="35">
        <v>0</v>
      </c>
      <c r="AR16" s="36">
        <v>5</v>
      </c>
      <c r="AS16" s="36">
        <v>5</v>
      </c>
      <c r="AT16" s="42">
        <f>AH16*AH$10+AI16*AI$10+AJ16*AJ$10+AK16*AK$10+AL16*AL$10+AM16*AM$10+AN16*AN$10+AO16*AO$10+AP16*AP$10+AQ16*AQ$10+AR16*AR$10+AS16*AS$10</f>
        <v>593</v>
      </c>
      <c r="AU16" s="34">
        <v>4</v>
      </c>
      <c r="AV16" s="35">
        <v>4</v>
      </c>
      <c r="AW16" s="35">
        <v>0</v>
      </c>
      <c r="AX16" s="35">
        <v>4</v>
      </c>
      <c r="AY16" s="35">
        <v>0</v>
      </c>
      <c r="AZ16" s="35">
        <v>3</v>
      </c>
      <c r="BA16" s="35">
        <v>0</v>
      </c>
      <c r="BB16" s="35">
        <v>3</v>
      </c>
      <c r="BC16" s="35">
        <v>0</v>
      </c>
      <c r="BD16" s="35">
        <v>1</v>
      </c>
      <c r="BE16" s="36">
        <v>5</v>
      </c>
      <c r="BF16" s="36">
        <v>5</v>
      </c>
      <c r="BG16" s="42">
        <f>AU16*AU$10+AV16*AV$10+AW16*AW$10+AX16*AX$10+AY16*AY$10+AZ16*AZ$10+BA16*BA$10+BB16*BB$10+BC16*BC$10+BE16*BE$10+BF16*BF$10+BD16*BD$10</f>
        <v>538</v>
      </c>
    </row>
    <row r="17" spans="1:59" ht="13.5" thickBot="1" x14ac:dyDescent="0.25">
      <c r="A17" s="103"/>
      <c r="B17" s="124"/>
      <c r="C17" s="125"/>
      <c r="D17" s="125"/>
      <c r="E17" s="125"/>
      <c r="F17" s="126"/>
      <c r="G17" s="38">
        <v>3</v>
      </c>
      <c r="H17" s="39">
        <v>4</v>
      </c>
      <c r="I17" s="39">
        <v>4</v>
      </c>
      <c r="J17" s="39">
        <v>4</v>
      </c>
      <c r="K17" s="39">
        <v>2</v>
      </c>
      <c r="L17" s="39">
        <v>2</v>
      </c>
      <c r="M17" s="39">
        <v>4</v>
      </c>
      <c r="N17" s="39">
        <v>2</v>
      </c>
      <c r="O17" s="39">
        <v>3</v>
      </c>
      <c r="P17" s="39">
        <v>2</v>
      </c>
      <c r="Q17" s="40">
        <v>5</v>
      </c>
      <c r="R17" s="40">
        <v>5</v>
      </c>
      <c r="S17" s="42">
        <f>G17*G$10+H17*H$10+I17*I$10+J17*J$10+K17*K$10+L17*L$10+M17*M$10+N17*N$10+O17*O$10+P17*P$10+Q17*Q$10+R17*R$10</f>
        <v>667</v>
      </c>
      <c r="T17" s="38">
        <v>5</v>
      </c>
      <c r="U17" s="39">
        <v>2</v>
      </c>
      <c r="V17" s="39">
        <v>3</v>
      </c>
      <c r="W17" s="39">
        <v>4</v>
      </c>
      <c r="X17" s="39">
        <v>3</v>
      </c>
      <c r="Y17" s="39">
        <v>4</v>
      </c>
      <c r="Z17" s="39">
        <v>5</v>
      </c>
      <c r="AA17" s="39">
        <v>5</v>
      </c>
      <c r="AB17" s="39">
        <v>3</v>
      </c>
      <c r="AC17" s="39">
        <v>2</v>
      </c>
      <c r="AD17" s="40">
        <v>5</v>
      </c>
      <c r="AE17" s="40">
        <v>5</v>
      </c>
      <c r="AF17" s="42">
        <f>T17*T$10+U17*U$10+V17*V$10+W17*W$10+X17*X$10+Y17*Y$10+Z17*Z$10+AA17*AA$10+AB17*AB$10+AD17*AD$10+AE17*AE$10+AC17*AC$10</f>
        <v>925</v>
      </c>
      <c r="AH17" s="38">
        <v>3</v>
      </c>
      <c r="AI17" s="39">
        <v>4</v>
      </c>
      <c r="AJ17" s="39">
        <v>4</v>
      </c>
      <c r="AK17" s="39">
        <v>2</v>
      </c>
      <c r="AL17" s="39">
        <v>2</v>
      </c>
      <c r="AM17" s="39">
        <v>3</v>
      </c>
      <c r="AN17" s="39">
        <v>3</v>
      </c>
      <c r="AO17" s="39">
        <v>3</v>
      </c>
      <c r="AP17" s="39">
        <v>4</v>
      </c>
      <c r="AQ17" s="39">
        <v>0</v>
      </c>
      <c r="AR17" s="40">
        <v>5</v>
      </c>
      <c r="AS17" s="40">
        <v>5</v>
      </c>
      <c r="AT17" s="42">
        <f>AH17*AH$10+AI17*AI$10+AJ17*AJ$10+AK17*AK$10+AL17*AL$10+AM17*AM$10+AN17*AN$10+AO17*AO$10+AP17*AP$10+AQ17*AQ$10+AR17*AR$10+AS17*AS$10</f>
        <v>619</v>
      </c>
      <c r="AU17" s="38">
        <v>4</v>
      </c>
      <c r="AV17" s="39">
        <v>5</v>
      </c>
      <c r="AW17" s="39">
        <v>0</v>
      </c>
      <c r="AX17" s="39">
        <v>4</v>
      </c>
      <c r="AY17" s="39">
        <v>0</v>
      </c>
      <c r="AZ17" s="39">
        <v>3</v>
      </c>
      <c r="BA17" s="39">
        <v>0</v>
      </c>
      <c r="BB17" s="39">
        <v>4</v>
      </c>
      <c r="BC17" s="39">
        <v>0</v>
      </c>
      <c r="BD17" s="39">
        <v>1</v>
      </c>
      <c r="BE17" s="40">
        <v>5</v>
      </c>
      <c r="BF17" s="40">
        <v>5</v>
      </c>
      <c r="BG17" s="42">
        <f>AU17*AU$10+AV17*AV$10+AW17*AW$10+AX17*AX$10+AY17*AY$10+AZ17*AZ$10+BA17*BA$10+BB17*BB$10+BC17*BC$10+BE17*BE$10+BF17*BF$10+BD17*BD$10</f>
        <v>613</v>
      </c>
    </row>
    <row r="18" spans="1:59" ht="13.5" thickBot="1" x14ac:dyDescent="0.25">
      <c r="A18" s="104"/>
      <c r="B18" s="41">
        <f>0.4*G18+0.6*T18</f>
        <v>1580.8</v>
      </c>
      <c r="C18" s="57">
        <f>AH18*0.4+AU18*0.6</f>
        <v>1175.4000000000001</v>
      </c>
      <c r="D18" s="43"/>
      <c r="E18" s="43"/>
      <c r="F18" s="43"/>
      <c r="G18" s="105">
        <f>S16+S17</f>
        <v>1315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7"/>
      <c r="T18" s="105">
        <f>AF16+AF17</f>
        <v>1758</v>
      </c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7"/>
      <c r="AH18" s="105">
        <f>AT16+AT17</f>
        <v>1212</v>
      </c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7"/>
      <c r="AU18" s="105">
        <f>BG16+BG17</f>
        <v>1151</v>
      </c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7"/>
    </row>
    <row r="19" spans="1:59" ht="13.5" thickBot="1" x14ac:dyDescent="0.25">
      <c r="A19" s="102">
        <v>23</v>
      </c>
      <c r="B19" s="121" t="s">
        <v>91</v>
      </c>
      <c r="C19" s="122"/>
      <c r="D19" s="122"/>
      <c r="E19" s="122"/>
      <c r="F19" s="123"/>
      <c r="G19" s="34">
        <v>7</v>
      </c>
      <c r="H19" s="35">
        <v>6</v>
      </c>
      <c r="I19" s="35">
        <v>6</v>
      </c>
      <c r="J19" s="35">
        <v>5</v>
      </c>
      <c r="K19" s="35">
        <v>6</v>
      </c>
      <c r="L19" s="35">
        <v>7</v>
      </c>
      <c r="M19" s="35">
        <v>6</v>
      </c>
      <c r="N19" s="35">
        <v>5</v>
      </c>
      <c r="O19" s="35">
        <v>6</v>
      </c>
      <c r="P19" s="35">
        <v>7</v>
      </c>
      <c r="Q19" s="36">
        <v>5</v>
      </c>
      <c r="R19" s="36">
        <v>5</v>
      </c>
      <c r="S19" s="42">
        <f>G19*G$10+H19*H$10+I19*I$10+J19*J$10+K19*K$10+L19*L$10+M19*M$10+N19*N$10+O19*O$10+P19*P$10+Q19*Q$10+R19*R$10</f>
        <v>1338</v>
      </c>
      <c r="T19" s="34">
        <v>5</v>
      </c>
      <c r="U19" s="35">
        <v>6</v>
      </c>
      <c r="V19" s="35">
        <v>6</v>
      </c>
      <c r="W19" s="35">
        <v>5</v>
      </c>
      <c r="X19" s="35">
        <v>4</v>
      </c>
      <c r="Y19" s="35">
        <v>6</v>
      </c>
      <c r="Z19" s="35">
        <v>5</v>
      </c>
      <c r="AA19" s="35">
        <v>8</v>
      </c>
      <c r="AB19" s="35">
        <v>6</v>
      </c>
      <c r="AC19" s="35">
        <v>0</v>
      </c>
      <c r="AD19" s="36">
        <v>5</v>
      </c>
      <c r="AE19" s="36">
        <v>5</v>
      </c>
      <c r="AF19" s="42">
        <f>T19*T$10+U19*U$10+V19*V$10+W19*W$10+X19*X$10+Y19*Y$10+Z19*Z$10+AA19*AA$10+AB19*AB$10+AD19*AD$10+AE19*AE$10+AC19*AC$10</f>
        <v>1211</v>
      </c>
      <c r="AH19" s="34">
        <v>6</v>
      </c>
      <c r="AI19" s="35">
        <v>6</v>
      </c>
      <c r="AJ19" s="35">
        <v>6</v>
      </c>
      <c r="AK19" s="35">
        <v>5</v>
      </c>
      <c r="AL19" s="35">
        <v>5</v>
      </c>
      <c r="AM19" s="35">
        <v>6</v>
      </c>
      <c r="AN19" s="35">
        <v>5</v>
      </c>
      <c r="AO19" s="35">
        <v>5</v>
      </c>
      <c r="AP19" s="35">
        <v>6</v>
      </c>
      <c r="AQ19" s="35">
        <v>6</v>
      </c>
      <c r="AR19" s="36">
        <v>5</v>
      </c>
      <c r="AS19" s="36">
        <v>5</v>
      </c>
      <c r="AT19" s="42">
        <f>AH19*AH$10+AI19*AI$10+AJ19*AJ$10+AK19*AK$10+AL19*AL$10+AM19*AM$10+AN19*AN$10+AO19*AO$10+AP19*AP$10+AQ19*AQ$10+AR19*AR$10+AS19*AS$10</f>
        <v>1222</v>
      </c>
      <c r="AU19" s="34">
        <v>6</v>
      </c>
      <c r="AV19" s="35">
        <v>5</v>
      </c>
      <c r="AW19" s="35">
        <v>6</v>
      </c>
      <c r="AX19" s="35">
        <v>5</v>
      </c>
      <c r="AY19" s="35">
        <v>5</v>
      </c>
      <c r="AZ19" s="35">
        <v>5</v>
      </c>
      <c r="BA19" s="35">
        <v>5</v>
      </c>
      <c r="BB19" s="35">
        <v>5</v>
      </c>
      <c r="BC19" s="35">
        <v>5</v>
      </c>
      <c r="BD19" s="35">
        <v>5</v>
      </c>
      <c r="BE19" s="36">
        <v>5</v>
      </c>
      <c r="BF19" s="36">
        <v>5</v>
      </c>
      <c r="BG19" s="42">
        <f>AU19*AU$10+AV19*AV$10+AW19*AW$10+AX19*AX$10+AY19*AY$10+AZ19*AZ$10+BA19*BA$10+BB19*BB$10+BC19*BC$10+BE19*BE$10+BF19*BF$10+BD19*BD$10</f>
        <v>1496</v>
      </c>
    </row>
    <row r="20" spans="1:59" ht="13.5" thickBot="1" x14ac:dyDescent="0.25">
      <c r="A20" s="103"/>
      <c r="B20" s="124"/>
      <c r="C20" s="125"/>
      <c r="D20" s="125"/>
      <c r="E20" s="125"/>
      <c r="F20" s="126"/>
      <c r="G20" s="38">
        <v>7</v>
      </c>
      <c r="H20" s="39">
        <v>6</v>
      </c>
      <c r="I20" s="39">
        <v>6</v>
      </c>
      <c r="J20" s="39">
        <v>6</v>
      </c>
      <c r="K20" s="39">
        <v>6</v>
      </c>
      <c r="L20" s="39">
        <v>7</v>
      </c>
      <c r="M20" s="39">
        <v>7</v>
      </c>
      <c r="N20" s="39">
        <v>5</v>
      </c>
      <c r="O20" s="39">
        <v>7</v>
      </c>
      <c r="P20" s="39">
        <v>7</v>
      </c>
      <c r="Q20" s="40">
        <v>5</v>
      </c>
      <c r="R20" s="40">
        <v>5</v>
      </c>
      <c r="S20" s="42">
        <f>G20*G$10+H20*H$10+I20*I$10+J20*J$10+K20*K$10+L20*L$10+M20*M$10+N20*N$10+O20*O$10+P20*P$10+Q20*Q$10+R20*R$10</f>
        <v>1397</v>
      </c>
      <c r="T20" s="38">
        <v>5</v>
      </c>
      <c r="U20" s="39">
        <v>5</v>
      </c>
      <c r="V20" s="39">
        <v>6</v>
      </c>
      <c r="W20" s="39">
        <v>6</v>
      </c>
      <c r="X20" s="39">
        <v>5</v>
      </c>
      <c r="Y20" s="39">
        <v>6</v>
      </c>
      <c r="Z20" s="39">
        <v>6</v>
      </c>
      <c r="AA20" s="39">
        <v>7</v>
      </c>
      <c r="AB20" s="39">
        <v>6</v>
      </c>
      <c r="AC20" s="39">
        <v>0</v>
      </c>
      <c r="AD20" s="40">
        <v>5</v>
      </c>
      <c r="AE20" s="40">
        <v>5</v>
      </c>
      <c r="AF20" s="42">
        <f>T20*T$10+U20*U$10+V20*V$10+W20*W$10+X20*X$10+Y20*Y$10+Z20*Z$10+AA20*AA$10+AB20*AB$10+AD20*AD$10+AE20*AE$10+AC20*AC$10</f>
        <v>1269</v>
      </c>
      <c r="AH20" s="38">
        <v>5</v>
      </c>
      <c r="AI20" s="39">
        <v>6</v>
      </c>
      <c r="AJ20" s="39">
        <v>6</v>
      </c>
      <c r="AK20" s="39">
        <v>6</v>
      </c>
      <c r="AL20" s="39">
        <v>6</v>
      </c>
      <c r="AM20" s="39">
        <v>6</v>
      </c>
      <c r="AN20" s="39">
        <v>5</v>
      </c>
      <c r="AO20" s="39">
        <v>5</v>
      </c>
      <c r="AP20" s="39">
        <v>6</v>
      </c>
      <c r="AQ20" s="39">
        <v>6</v>
      </c>
      <c r="AR20" s="40">
        <v>5</v>
      </c>
      <c r="AS20" s="40">
        <v>5</v>
      </c>
      <c r="AT20" s="42">
        <f>AH20*AH$10+AI20*AI$10+AJ20*AJ$10+AK20*AK$10+AL20*AL$10+AM20*AM$10+AN20*AN$10+AO20*AO$10+AP20*AP$10+AQ20*AQ$10+AR20*AR$10+AS20*AS$10</f>
        <v>1227</v>
      </c>
      <c r="AU20" s="38">
        <v>6</v>
      </c>
      <c r="AV20" s="39">
        <v>6</v>
      </c>
      <c r="AW20" s="39">
        <v>6</v>
      </c>
      <c r="AX20" s="39">
        <v>6</v>
      </c>
      <c r="AY20" s="39">
        <v>5</v>
      </c>
      <c r="AZ20" s="39">
        <v>5</v>
      </c>
      <c r="BA20" s="39">
        <v>5</v>
      </c>
      <c r="BB20" s="39">
        <v>5</v>
      </c>
      <c r="BC20" s="39">
        <v>6</v>
      </c>
      <c r="BD20" s="39">
        <v>6</v>
      </c>
      <c r="BE20" s="40">
        <v>5</v>
      </c>
      <c r="BF20" s="40">
        <v>5</v>
      </c>
      <c r="BG20" s="42">
        <f>AU20*AU$10+AV20*AV$10+AW20*AW$10+AX20*AX$10+AY20*AY$10+AZ20*AZ$10+BA20*BA$10+BB20*BB$10+BC20*BC$10+BE20*BE$10+BF20*BF$10+BD20*BD$10</f>
        <v>1613</v>
      </c>
    </row>
    <row r="21" spans="1:59" ht="13.5" thickBot="1" x14ac:dyDescent="0.25">
      <c r="A21" s="104"/>
      <c r="B21" s="41">
        <f>0.4*G21+0.6*T21</f>
        <v>2582</v>
      </c>
      <c r="C21" s="57">
        <f>AH21*0.4+AU21*0.6</f>
        <v>2845</v>
      </c>
      <c r="D21" s="43"/>
      <c r="E21" s="43"/>
      <c r="F21" s="43"/>
      <c r="G21" s="105">
        <f>S19+S20</f>
        <v>2735</v>
      </c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7"/>
      <c r="T21" s="105">
        <f>AF19+AF20</f>
        <v>2480</v>
      </c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7"/>
      <c r="AH21" s="105">
        <f>AT19+AT20</f>
        <v>2449</v>
      </c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7"/>
      <c r="AU21" s="105">
        <f>BG19+BG20</f>
        <v>3109</v>
      </c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7"/>
    </row>
    <row r="22" spans="1:59" ht="13.5" thickBot="1" x14ac:dyDescent="0.25">
      <c r="A22" s="102">
        <v>24</v>
      </c>
      <c r="B22" s="121" t="s">
        <v>92</v>
      </c>
      <c r="C22" s="122"/>
      <c r="D22" s="122"/>
      <c r="E22" s="122"/>
      <c r="F22" s="123"/>
      <c r="G22" s="34">
        <v>7</v>
      </c>
      <c r="H22" s="35">
        <v>7</v>
      </c>
      <c r="I22" s="35">
        <v>5</v>
      </c>
      <c r="J22" s="35">
        <v>6</v>
      </c>
      <c r="K22" s="35">
        <v>7</v>
      </c>
      <c r="L22" s="35">
        <v>6</v>
      </c>
      <c r="M22" s="35">
        <v>6</v>
      </c>
      <c r="N22" s="35">
        <v>5</v>
      </c>
      <c r="O22" s="35">
        <v>5</v>
      </c>
      <c r="P22" s="35">
        <v>6</v>
      </c>
      <c r="Q22" s="36">
        <v>5</v>
      </c>
      <c r="R22" s="36">
        <v>5</v>
      </c>
      <c r="S22" s="42">
        <f>G22*G$10+H22*H$10+I22*I$10+J22*J$10+K22*K$10+L22*L$10+M22*M$10+N22*N$10+O22*O$10+P22*P$10+Q22*Q$10+R22*R$10</f>
        <v>1292</v>
      </c>
      <c r="T22" s="34">
        <v>3</v>
      </c>
      <c r="U22" s="35">
        <v>6</v>
      </c>
      <c r="V22" s="35">
        <v>4</v>
      </c>
      <c r="W22" s="35">
        <v>6</v>
      </c>
      <c r="X22" s="35">
        <v>5</v>
      </c>
      <c r="Y22" s="35">
        <v>6</v>
      </c>
      <c r="Z22" s="35">
        <v>5</v>
      </c>
      <c r="AA22" s="35">
        <v>7</v>
      </c>
      <c r="AB22" s="35">
        <v>3</v>
      </c>
      <c r="AC22" s="35">
        <v>6</v>
      </c>
      <c r="AD22" s="36">
        <v>5</v>
      </c>
      <c r="AE22" s="36">
        <v>5</v>
      </c>
      <c r="AF22" s="42">
        <f>T22*T$10+U22*U$10+V22*V$10+W22*W$10+X22*X$10+Y22*Y$10+Z22*Z$10+AA22*AA$10+AB22*AB$10+AD22*AD$10+AE22*AE$10+AC22*AC$10</f>
        <v>1327</v>
      </c>
      <c r="AH22" s="34">
        <v>7</v>
      </c>
      <c r="AI22" s="35">
        <v>6</v>
      </c>
      <c r="AJ22" s="35">
        <v>7</v>
      </c>
      <c r="AK22" s="35">
        <v>6</v>
      </c>
      <c r="AL22" s="35">
        <v>5</v>
      </c>
      <c r="AM22" s="35">
        <v>6</v>
      </c>
      <c r="AN22" s="35">
        <v>6</v>
      </c>
      <c r="AO22" s="35">
        <v>6</v>
      </c>
      <c r="AP22" s="35">
        <v>6</v>
      </c>
      <c r="AQ22" s="35">
        <v>7</v>
      </c>
      <c r="AR22" s="36">
        <v>5</v>
      </c>
      <c r="AS22" s="36">
        <v>5</v>
      </c>
      <c r="AT22" s="42">
        <f>AH22*AH$10+AI22*AI$10+AJ22*AJ$10+AK22*AK$10+AL22*AL$10+AM22*AM$10+AN22*AN$10+AO22*AO$10+AP22*AP$10+AQ22*AQ$10+AR22*AR$10+AS22*AS$10</f>
        <v>1358</v>
      </c>
      <c r="AU22" s="34">
        <v>5</v>
      </c>
      <c r="AV22" s="35">
        <v>5</v>
      </c>
      <c r="AW22" s="35">
        <v>5</v>
      </c>
      <c r="AX22" s="35">
        <v>6</v>
      </c>
      <c r="AY22" s="35">
        <v>5</v>
      </c>
      <c r="AZ22" s="35">
        <v>5</v>
      </c>
      <c r="BA22" s="35">
        <v>5</v>
      </c>
      <c r="BB22" s="35">
        <v>6</v>
      </c>
      <c r="BC22" s="35">
        <v>5</v>
      </c>
      <c r="BD22" s="35">
        <v>5</v>
      </c>
      <c r="BE22" s="36">
        <v>5</v>
      </c>
      <c r="BF22" s="36">
        <v>5</v>
      </c>
      <c r="BG22" s="42">
        <f>AU22*AU$10+AV22*AV$10+AW22*AW$10+AX22*AX$10+AY22*AY$10+AZ22*AZ$10+BA22*BA$10+BB22*BB$10+BC22*BC$10+BE22*BE$10+BF22*BF$10+BD22*BD$10</f>
        <v>1531</v>
      </c>
    </row>
    <row r="23" spans="1:59" ht="13.5" thickBot="1" x14ac:dyDescent="0.25">
      <c r="A23" s="103"/>
      <c r="B23" s="124"/>
      <c r="C23" s="125"/>
      <c r="D23" s="125"/>
      <c r="E23" s="125"/>
      <c r="F23" s="126"/>
      <c r="G23" s="38">
        <v>7</v>
      </c>
      <c r="H23" s="39">
        <v>7</v>
      </c>
      <c r="I23" s="39">
        <v>6</v>
      </c>
      <c r="J23" s="39">
        <v>6</v>
      </c>
      <c r="K23" s="39">
        <v>7</v>
      </c>
      <c r="L23" s="39">
        <v>7</v>
      </c>
      <c r="M23" s="39">
        <v>6</v>
      </c>
      <c r="N23" s="39">
        <v>6</v>
      </c>
      <c r="O23" s="39">
        <v>5</v>
      </c>
      <c r="P23" s="39">
        <v>7</v>
      </c>
      <c r="Q23" s="40">
        <v>5</v>
      </c>
      <c r="R23" s="40">
        <v>5</v>
      </c>
      <c r="S23" s="42">
        <f>G23*G$10+H23*H$10+I23*I$10+J23*J$10+K23*K$10+L23*L$10+M23*M$10+N23*N$10+O23*O$10+P23*P$10+Q23*Q$10+R23*R$10</f>
        <v>1384</v>
      </c>
      <c r="T23" s="38">
        <v>3</v>
      </c>
      <c r="U23" s="39">
        <v>5</v>
      </c>
      <c r="V23" s="39">
        <v>5</v>
      </c>
      <c r="W23" s="39">
        <v>6</v>
      </c>
      <c r="X23" s="39">
        <v>6</v>
      </c>
      <c r="Y23" s="39">
        <v>6</v>
      </c>
      <c r="Z23" s="39">
        <v>6</v>
      </c>
      <c r="AA23" s="39">
        <v>6</v>
      </c>
      <c r="AB23" s="39">
        <v>3</v>
      </c>
      <c r="AC23" s="39">
        <v>6</v>
      </c>
      <c r="AD23" s="40">
        <v>5</v>
      </c>
      <c r="AE23" s="40">
        <v>5</v>
      </c>
      <c r="AF23" s="42">
        <f>T23*T$10+U23*U$10+V23*V$10+W23*W$10+X23*X$10+Y23*Y$10+Z23*Z$10+AA23*AA$10+AB23*AB$10+AD23*AD$10+AE23*AE$10+AC23*AC$10</f>
        <v>1401</v>
      </c>
      <c r="AH23" s="38">
        <v>6</v>
      </c>
      <c r="AI23" s="39">
        <v>6</v>
      </c>
      <c r="AJ23" s="39">
        <v>7</v>
      </c>
      <c r="AK23" s="39">
        <v>7</v>
      </c>
      <c r="AL23" s="39">
        <v>5</v>
      </c>
      <c r="AM23" s="39">
        <v>6</v>
      </c>
      <c r="AN23" s="39">
        <v>7</v>
      </c>
      <c r="AO23" s="39">
        <v>6</v>
      </c>
      <c r="AP23" s="39">
        <v>6</v>
      </c>
      <c r="AQ23" s="39">
        <v>7</v>
      </c>
      <c r="AR23" s="40">
        <v>5</v>
      </c>
      <c r="AS23" s="40">
        <v>5</v>
      </c>
      <c r="AT23" s="42">
        <f>AH23*AH$10+AI23*AI$10+AJ23*AJ$10+AK23*AK$10+AL23*AL$10+AM23*AM$10+AN23*AN$10+AO23*AO$10+AP23*AP$10+AQ23*AQ$10+AR23*AR$10+AS23*AS$10</f>
        <v>1370</v>
      </c>
      <c r="AU23" s="38">
        <v>5</v>
      </c>
      <c r="AV23" s="39">
        <v>6</v>
      </c>
      <c r="AW23" s="39">
        <v>5</v>
      </c>
      <c r="AX23" s="39">
        <v>6</v>
      </c>
      <c r="AY23" s="39">
        <v>5</v>
      </c>
      <c r="AZ23" s="39">
        <v>5</v>
      </c>
      <c r="BA23" s="39">
        <v>6</v>
      </c>
      <c r="BB23" s="39">
        <v>5</v>
      </c>
      <c r="BC23" s="39">
        <v>5</v>
      </c>
      <c r="BD23" s="39">
        <v>5</v>
      </c>
      <c r="BE23" s="40">
        <v>5</v>
      </c>
      <c r="BF23" s="40">
        <v>5</v>
      </c>
      <c r="BG23" s="42">
        <f>AU23*AU$10+AV23*AV$10+AW23*AW$10+AX23*AX$10+AY23*AY$10+AZ23*AZ$10+BA23*BA$10+BB23*BB$10+BC23*BC$10+BE23*BE$10+BF23*BF$10+BD23*BD$10</f>
        <v>1577</v>
      </c>
    </row>
    <row r="24" spans="1:59" ht="13.5" thickBot="1" x14ac:dyDescent="0.25">
      <c r="A24" s="104"/>
      <c r="B24" s="41">
        <f>0.4*G24+0.6*T24</f>
        <v>2707.2</v>
      </c>
      <c r="C24" s="57">
        <f>AH24*0.4+AU24*0.6</f>
        <v>2956</v>
      </c>
      <c r="D24" s="43"/>
      <c r="E24" s="43"/>
      <c r="F24" s="43"/>
      <c r="G24" s="105">
        <f>S22+S23</f>
        <v>2676</v>
      </c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7"/>
      <c r="T24" s="105">
        <f>AF22+AF23</f>
        <v>2728</v>
      </c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7"/>
      <c r="AH24" s="105">
        <f>AT22+AT23</f>
        <v>2728</v>
      </c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7"/>
      <c r="AU24" s="105">
        <f>BG22+BG23</f>
        <v>3108</v>
      </c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7"/>
    </row>
    <row r="25" spans="1:59" ht="13.5" thickBot="1" x14ac:dyDescent="0.25">
      <c r="A25" s="102">
        <v>25</v>
      </c>
      <c r="B25" s="121" t="s">
        <v>100</v>
      </c>
      <c r="C25" s="122"/>
      <c r="D25" s="122"/>
      <c r="E25" s="122"/>
      <c r="F25" s="123"/>
      <c r="G25" s="34">
        <v>4</v>
      </c>
      <c r="H25" s="35">
        <v>3</v>
      </c>
      <c r="I25" s="35">
        <v>4</v>
      </c>
      <c r="J25" s="35">
        <v>3</v>
      </c>
      <c r="K25" s="35">
        <v>1</v>
      </c>
      <c r="L25" s="35">
        <v>4</v>
      </c>
      <c r="M25" s="35">
        <v>4</v>
      </c>
      <c r="N25" s="35">
        <v>2</v>
      </c>
      <c r="O25" s="35">
        <v>3</v>
      </c>
      <c r="P25" s="35">
        <v>2</v>
      </c>
      <c r="Q25" s="36">
        <v>5</v>
      </c>
      <c r="R25" s="36">
        <v>5</v>
      </c>
      <c r="S25" s="42">
        <f>G25*G$10+H25*H$10+I25*I$10+J25*J$10+K25*K$10+L25*L$10+M25*M$10+N25*N$10+O25*O$10+P25*P$10+Q25*Q$10+R25*R$10</f>
        <v>700</v>
      </c>
      <c r="T25" s="34">
        <v>2</v>
      </c>
      <c r="U25" s="35">
        <v>5</v>
      </c>
      <c r="V25" s="35">
        <v>4</v>
      </c>
      <c r="W25" s="35">
        <v>5</v>
      </c>
      <c r="X25" s="35">
        <v>5</v>
      </c>
      <c r="Y25" s="35">
        <v>4</v>
      </c>
      <c r="Z25" s="35">
        <v>5</v>
      </c>
      <c r="AA25" s="35">
        <v>7</v>
      </c>
      <c r="AB25" s="35">
        <v>0</v>
      </c>
      <c r="AC25" s="35">
        <v>1</v>
      </c>
      <c r="AD25" s="36">
        <v>5</v>
      </c>
      <c r="AE25" s="36">
        <v>5</v>
      </c>
      <c r="AF25" s="42">
        <f>T25*T$10+U25*U$10+V25*V$10+W25*W$10+X25*X$10+Y25*Y$10+Z25*Z$10+AA25*AA$10+AB25*AB$10+AD25*AD$10+AE25*AE$10+AC25*AC$10</f>
        <v>919</v>
      </c>
      <c r="AH25" s="34">
        <v>5</v>
      </c>
      <c r="AI25" s="35">
        <v>5</v>
      </c>
      <c r="AJ25" s="35">
        <v>5</v>
      </c>
      <c r="AK25" s="35">
        <v>2</v>
      </c>
      <c r="AL25" s="35">
        <v>4</v>
      </c>
      <c r="AM25" s="35">
        <v>4</v>
      </c>
      <c r="AN25" s="35">
        <v>4</v>
      </c>
      <c r="AO25" s="35">
        <v>4</v>
      </c>
      <c r="AP25" s="35">
        <v>5</v>
      </c>
      <c r="AQ25" s="35">
        <v>5</v>
      </c>
      <c r="AR25" s="36">
        <v>5</v>
      </c>
      <c r="AS25" s="36">
        <v>5</v>
      </c>
      <c r="AT25" s="42">
        <f>AH25*AH$10+AI25*AI$10+AJ25*AJ$10+AK25*AK$10+AL25*AL$10+AM25*AM$10+AN25*AN$10+AO25*AO$10+AP25*AP$10+AQ25*AQ$10+AR25*AR$10+AS25*AS$10</f>
        <v>949</v>
      </c>
      <c r="AU25" s="34">
        <v>6</v>
      </c>
      <c r="AV25" s="35">
        <v>5</v>
      </c>
      <c r="AW25" s="35">
        <v>5</v>
      </c>
      <c r="AX25" s="35">
        <v>5</v>
      </c>
      <c r="AY25" s="35">
        <v>4</v>
      </c>
      <c r="AZ25" s="35">
        <v>3</v>
      </c>
      <c r="BA25" s="35">
        <v>4</v>
      </c>
      <c r="BB25" s="35">
        <v>5</v>
      </c>
      <c r="BC25" s="35">
        <v>4</v>
      </c>
      <c r="BD25" s="35">
        <v>5</v>
      </c>
      <c r="BE25" s="36">
        <v>5</v>
      </c>
      <c r="BF25" s="36">
        <v>5</v>
      </c>
      <c r="BG25" s="42">
        <f>AU25*AU$10+AV25*AV$10+AW25*AW$10+AX25*AX$10+AY25*AY$10+AZ25*AZ$10+BA25*BA$10+BB25*BB$10+BC25*BC$10+BE25*BE$10+BF25*BF$10+BD25*BD$10</f>
        <v>1326</v>
      </c>
    </row>
    <row r="26" spans="1:59" ht="13.5" thickBot="1" x14ac:dyDescent="0.25">
      <c r="A26" s="103"/>
      <c r="B26" s="124"/>
      <c r="C26" s="125"/>
      <c r="D26" s="125"/>
      <c r="E26" s="125"/>
      <c r="F26" s="126"/>
      <c r="G26" s="38">
        <v>5</v>
      </c>
      <c r="H26" s="39">
        <v>4</v>
      </c>
      <c r="I26" s="39">
        <v>4</v>
      </c>
      <c r="J26" s="39">
        <v>3</v>
      </c>
      <c r="K26" s="39">
        <v>1</v>
      </c>
      <c r="L26" s="39">
        <v>4</v>
      </c>
      <c r="M26" s="39">
        <v>4</v>
      </c>
      <c r="N26" s="39">
        <v>2</v>
      </c>
      <c r="O26" s="39">
        <v>3</v>
      </c>
      <c r="P26" s="39">
        <v>3</v>
      </c>
      <c r="Q26" s="40">
        <v>5</v>
      </c>
      <c r="R26" s="40">
        <v>5</v>
      </c>
      <c r="S26" s="42">
        <f>G26*G$10+H26*H$10+I26*I$10+J26*J$10+K26*K$10+L26*L$10+M26*M$10+N26*N$10+O26*O$10+P26*P$10+Q26*Q$10+R26*R$10</f>
        <v>767</v>
      </c>
      <c r="T26" s="38">
        <v>3</v>
      </c>
      <c r="U26" s="39">
        <v>5</v>
      </c>
      <c r="V26" s="39">
        <v>5</v>
      </c>
      <c r="W26" s="39">
        <v>4</v>
      </c>
      <c r="X26" s="39">
        <v>4</v>
      </c>
      <c r="Y26" s="39">
        <v>4</v>
      </c>
      <c r="Z26" s="39">
        <v>5</v>
      </c>
      <c r="AA26" s="39">
        <v>6</v>
      </c>
      <c r="AB26" s="39">
        <v>0</v>
      </c>
      <c r="AC26" s="39">
        <v>1</v>
      </c>
      <c r="AD26" s="40">
        <v>5</v>
      </c>
      <c r="AE26" s="40">
        <v>5</v>
      </c>
      <c r="AF26" s="42">
        <f>T26*T$10+U26*U$10+V26*V$10+W26*W$10+X26*X$10+Y26*Y$10+Z26*Z$10+AA26*AA$10+AB26*AB$10+AD26*AD$10+AE26*AE$10+AC26*AC$10</f>
        <v>922</v>
      </c>
      <c r="AH26" s="38">
        <v>5</v>
      </c>
      <c r="AI26" s="39">
        <v>6</v>
      </c>
      <c r="AJ26" s="39">
        <v>5</v>
      </c>
      <c r="AK26" s="39">
        <v>4</v>
      </c>
      <c r="AL26" s="39">
        <v>4</v>
      </c>
      <c r="AM26" s="39">
        <v>5</v>
      </c>
      <c r="AN26" s="39">
        <v>3</v>
      </c>
      <c r="AO26" s="39">
        <v>4</v>
      </c>
      <c r="AP26" s="39">
        <v>5</v>
      </c>
      <c r="AQ26" s="39">
        <v>5</v>
      </c>
      <c r="AR26" s="40">
        <v>5</v>
      </c>
      <c r="AS26" s="40">
        <v>5</v>
      </c>
      <c r="AT26" s="42">
        <f>AH26*AH$10+AI26*AI$10+AJ26*AJ$10+AK26*AK$10+AL26*AL$10+AM26*AM$10+AN26*AN$10+AO26*AO$10+AP26*AP$10+AQ26*AQ$10+AR26*AR$10+AS26*AS$10</f>
        <v>1005</v>
      </c>
      <c r="AU26" s="38">
        <v>6</v>
      </c>
      <c r="AV26" s="39">
        <v>5</v>
      </c>
      <c r="AW26" s="39">
        <v>6</v>
      </c>
      <c r="AX26" s="39">
        <v>5</v>
      </c>
      <c r="AY26" s="39">
        <v>5</v>
      </c>
      <c r="AZ26" s="39">
        <v>4</v>
      </c>
      <c r="BA26" s="39">
        <v>5</v>
      </c>
      <c r="BB26" s="39">
        <v>6</v>
      </c>
      <c r="BC26" s="39">
        <v>5</v>
      </c>
      <c r="BD26" s="39">
        <v>5</v>
      </c>
      <c r="BE26" s="40">
        <v>5</v>
      </c>
      <c r="BF26" s="40">
        <v>5</v>
      </c>
      <c r="BG26" s="42">
        <f>AU26*AU$10+AV26*AV$10+AW26*AW$10+AX26*AX$10+AY26*AY$10+AZ26*AZ$10+BA26*BA$10+BB26*BB$10+BC26*BC$10+BE26*BE$10+BF26*BF$10+BD26*BD$10</f>
        <v>1514</v>
      </c>
    </row>
    <row r="27" spans="1:59" ht="13.5" thickBot="1" x14ac:dyDescent="0.25">
      <c r="A27" s="104"/>
      <c r="B27" s="41">
        <f>0.4*G27+0.6*T27</f>
        <v>1691.4</v>
      </c>
      <c r="C27" s="57">
        <f>AH27*0.4+AU27*0.6</f>
        <v>2485.6</v>
      </c>
      <c r="D27" s="43"/>
      <c r="E27" s="43"/>
      <c r="F27" s="43"/>
      <c r="G27" s="105">
        <f>S25+S26</f>
        <v>1467</v>
      </c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7"/>
      <c r="T27" s="105">
        <f>AF25+AF26</f>
        <v>1841</v>
      </c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H27" s="105">
        <f>AT25+AT26</f>
        <v>1954</v>
      </c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7"/>
      <c r="AU27" s="105">
        <f>BG25+BG26</f>
        <v>2840</v>
      </c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7"/>
    </row>
    <row r="28" spans="1:59" ht="13.5" thickBot="1" x14ac:dyDescent="0.25">
      <c r="A28" s="102">
        <v>26</v>
      </c>
      <c r="B28" s="121" t="s">
        <v>93</v>
      </c>
      <c r="C28" s="122"/>
      <c r="D28" s="122"/>
      <c r="E28" s="122"/>
      <c r="F28" s="123"/>
      <c r="G28" s="34">
        <v>2</v>
      </c>
      <c r="H28" s="35">
        <v>3</v>
      </c>
      <c r="I28" s="35">
        <v>4</v>
      </c>
      <c r="J28" s="35">
        <v>3</v>
      </c>
      <c r="K28" s="35">
        <v>4</v>
      </c>
      <c r="L28" s="35">
        <v>4</v>
      </c>
      <c r="M28" s="35">
        <v>4</v>
      </c>
      <c r="N28" s="35">
        <v>4</v>
      </c>
      <c r="O28" s="35">
        <v>4</v>
      </c>
      <c r="P28" s="35">
        <v>4</v>
      </c>
      <c r="Q28" s="36">
        <v>5</v>
      </c>
      <c r="R28" s="36">
        <v>5</v>
      </c>
      <c r="S28" s="42">
        <f>G28*G$10+H28*H$10+I28*I$10+J28*J$10+K28*K$10+L28*L$10+M28*M$10+N28*N$10+O28*O$10+P28*P$10+Q28*Q$10+R28*R$10</f>
        <v>785</v>
      </c>
      <c r="T28" s="34">
        <v>5</v>
      </c>
      <c r="U28" s="35">
        <v>6</v>
      </c>
      <c r="V28" s="35">
        <v>4</v>
      </c>
      <c r="W28" s="35">
        <v>5</v>
      </c>
      <c r="X28" s="35">
        <v>4</v>
      </c>
      <c r="Y28" s="35">
        <v>6</v>
      </c>
      <c r="Z28" s="35">
        <v>6</v>
      </c>
      <c r="AA28" s="35">
        <v>8</v>
      </c>
      <c r="AB28" s="35">
        <v>5</v>
      </c>
      <c r="AC28" s="35">
        <v>0</v>
      </c>
      <c r="AD28" s="36">
        <v>5</v>
      </c>
      <c r="AE28" s="36">
        <v>5</v>
      </c>
      <c r="AF28" s="42">
        <f>T28*T$10+U28*U$10+V28*V$10+W28*W$10+X28*X$10+Y28*Y$10+Z28*Z$10+AA28*AA$10+AB28*AB$10+AD28*AD$10+AE28*AE$10+AC28*AC$10</f>
        <v>1151</v>
      </c>
      <c r="AH28" s="34">
        <v>5</v>
      </c>
      <c r="AI28" s="35">
        <v>4</v>
      </c>
      <c r="AJ28" s="35">
        <v>0</v>
      </c>
      <c r="AK28" s="35">
        <v>4</v>
      </c>
      <c r="AL28" s="35">
        <v>4</v>
      </c>
      <c r="AM28" s="35">
        <v>5</v>
      </c>
      <c r="AN28" s="35">
        <v>5</v>
      </c>
      <c r="AO28" s="35">
        <v>3</v>
      </c>
      <c r="AP28" s="35">
        <v>4</v>
      </c>
      <c r="AQ28" s="35">
        <v>4</v>
      </c>
      <c r="AR28" s="36">
        <v>5</v>
      </c>
      <c r="AS28" s="36">
        <v>5</v>
      </c>
      <c r="AT28" s="42">
        <f>AH28*AH$10+AI28*AI$10+AJ28*AJ$10+AK28*AK$10+AL28*AL$10+AM28*AM$10+AN28*AN$10+AO28*AO$10+AP28*AP$10+AQ28*AQ$10+AR28*AR$10+AS28*AS$10</f>
        <v>833</v>
      </c>
      <c r="AU28" s="34">
        <v>6</v>
      </c>
      <c r="AV28" s="35">
        <v>5</v>
      </c>
      <c r="AW28" s="35">
        <v>5</v>
      </c>
      <c r="AX28" s="35">
        <v>5</v>
      </c>
      <c r="AY28" s="35">
        <v>5</v>
      </c>
      <c r="AZ28" s="35">
        <v>3</v>
      </c>
      <c r="BA28" s="35">
        <v>3</v>
      </c>
      <c r="BB28" s="35">
        <v>5</v>
      </c>
      <c r="BC28" s="35">
        <v>5</v>
      </c>
      <c r="BD28" s="35">
        <v>5</v>
      </c>
      <c r="BE28" s="36">
        <v>5</v>
      </c>
      <c r="BF28" s="36">
        <v>5</v>
      </c>
      <c r="BG28" s="42">
        <f>AU28*AU$10+AV28*AV$10+AW28*AW$10+AX28*AX$10+AY28*AY$10+AZ28*AZ$10+BA28*BA$10+BB28*BB$10+BC28*BC$10+BE28*BE$10+BF28*BF$10+BD28*BD$10</f>
        <v>1338</v>
      </c>
    </row>
    <row r="29" spans="1:59" ht="13.5" thickBot="1" x14ac:dyDescent="0.25">
      <c r="A29" s="103"/>
      <c r="B29" s="124"/>
      <c r="C29" s="125"/>
      <c r="D29" s="125"/>
      <c r="E29" s="125"/>
      <c r="F29" s="126"/>
      <c r="G29" s="38">
        <v>2</v>
      </c>
      <c r="H29" s="39">
        <v>3</v>
      </c>
      <c r="I29" s="39">
        <v>4</v>
      </c>
      <c r="J29" s="39">
        <v>3</v>
      </c>
      <c r="K29" s="39">
        <v>3</v>
      </c>
      <c r="L29" s="39">
        <v>4</v>
      </c>
      <c r="M29" s="39">
        <v>3</v>
      </c>
      <c r="N29" s="39">
        <v>3</v>
      </c>
      <c r="O29" s="39">
        <v>4</v>
      </c>
      <c r="P29" s="39">
        <v>4</v>
      </c>
      <c r="Q29" s="40">
        <v>5</v>
      </c>
      <c r="R29" s="40">
        <v>5</v>
      </c>
      <c r="S29" s="42">
        <f>G29*G$10+H29*H$10+I29*I$10+J29*J$10+K29*K$10+L29*L$10+M29*M$10+N29*N$10+O29*O$10+P29*P$10+Q29*Q$10+R29*R$10</f>
        <v>732</v>
      </c>
      <c r="T29" s="38">
        <v>5</v>
      </c>
      <c r="U29" s="39">
        <v>4</v>
      </c>
      <c r="V29" s="39">
        <v>5</v>
      </c>
      <c r="W29" s="39">
        <v>5</v>
      </c>
      <c r="X29" s="39">
        <v>5</v>
      </c>
      <c r="Y29" s="39">
        <v>6</v>
      </c>
      <c r="Z29" s="39">
        <v>6</v>
      </c>
      <c r="AA29" s="39">
        <v>5</v>
      </c>
      <c r="AB29" s="39">
        <v>5</v>
      </c>
      <c r="AC29" s="39">
        <v>0</v>
      </c>
      <c r="AD29" s="40">
        <v>5</v>
      </c>
      <c r="AE29" s="40">
        <v>5</v>
      </c>
      <c r="AF29" s="42">
        <f>T29*T$10+U29*U$10+V29*V$10+W29*W$10+X29*X$10+Y29*Y$10+Z29*Z$10+AA29*AA$10+AB29*AB$10+AD29*AD$10+AE29*AE$10+AC29*AC$10</f>
        <v>1165</v>
      </c>
      <c r="AH29" s="38">
        <v>6</v>
      </c>
      <c r="AI29" s="39">
        <v>5</v>
      </c>
      <c r="AJ29" s="39">
        <v>0</v>
      </c>
      <c r="AK29" s="39">
        <v>5</v>
      </c>
      <c r="AL29" s="39">
        <v>4</v>
      </c>
      <c r="AM29" s="39">
        <v>4</v>
      </c>
      <c r="AN29" s="39">
        <v>5</v>
      </c>
      <c r="AO29" s="39">
        <v>3</v>
      </c>
      <c r="AP29" s="39">
        <v>5</v>
      </c>
      <c r="AQ29" s="39">
        <v>5</v>
      </c>
      <c r="AR29" s="40">
        <v>5</v>
      </c>
      <c r="AS29" s="40">
        <v>5</v>
      </c>
      <c r="AT29" s="42">
        <f>AH29*AH$10+AI29*AI$10+AJ29*AJ$10+AK29*AK$10+AL29*AL$10+AM29*AM$10+AN29*AN$10+AO29*AO$10+AP29*AP$10+AQ29*AQ$10+AR29*AR$10+AS29*AS$10</f>
        <v>911</v>
      </c>
      <c r="AU29" s="38">
        <v>6</v>
      </c>
      <c r="AV29" s="39">
        <v>6</v>
      </c>
      <c r="AW29" s="39">
        <v>5</v>
      </c>
      <c r="AX29" s="39">
        <v>5</v>
      </c>
      <c r="AY29" s="39">
        <v>5</v>
      </c>
      <c r="AZ29" s="39">
        <v>4</v>
      </c>
      <c r="BA29" s="39">
        <v>4</v>
      </c>
      <c r="BB29" s="39">
        <v>5</v>
      </c>
      <c r="BC29" s="39">
        <v>5</v>
      </c>
      <c r="BD29" s="39">
        <v>5</v>
      </c>
      <c r="BE29" s="40">
        <v>5</v>
      </c>
      <c r="BF29" s="40">
        <v>5</v>
      </c>
      <c r="BG29" s="42">
        <f>AU29*AU$10+AV29*AV$10+AW29*AW$10+AX29*AX$10+AY29*AY$10+AZ29*AZ$10+BA29*BA$10+BB29*BB$10+BC29*BC$10+BE29*BE$10+BF29*BF$10+BD29*BD$10</f>
        <v>1440</v>
      </c>
    </row>
    <row r="30" spans="1:59" ht="13.5" thickBot="1" x14ac:dyDescent="0.25">
      <c r="A30" s="104"/>
      <c r="B30" s="41">
        <f>0.4*G30+0.6*T30</f>
        <v>1996.4</v>
      </c>
      <c r="C30" s="57">
        <f>AH30*0.4+AU30*0.6</f>
        <v>2364.4</v>
      </c>
      <c r="D30" s="43"/>
      <c r="E30" s="43"/>
      <c r="F30" s="43"/>
      <c r="G30" s="105">
        <f>S28+S29</f>
        <v>1517</v>
      </c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7"/>
      <c r="T30" s="105">
        <f>AF28+AF29</f>
        <v>2316</v>
      </c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7"/>
      <c r="AH30" s="105">
        <f>AT28+AT29</f>
        <v>1744</v>
      </c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7"/>
      <c r="AU30" s="105">
        <f>BG28+BG29</f>
        <v>2778</v>
      </c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7"/>
    </row>
  </sheetData>
  <sheetProtection password="B9F9" sheet="1" objects="1" scenarios="1"/>
  <mergeCells count="94">
    <mergeCell ref="AH24:AT24"/>
    <mergeCell ref="AU24:BG24"/>
    <mergeCell ref="AH27:AT27"/>
    <mergeCell ref="AU27:BG27"/>
    <mergeCell ref="AH30:AT30"/>
    <mergeCell ref="AU30:BG30"/>
    <mergeCell ref="AH15:AT15"/>
    <mergeCell ref="AU15:BG15"/>
    <mergeCell ref="AH18:AT18"/>
    <mergeCell ref="AU18:BG18"/>
    <mergeCell ref="AH21:AT21"/>
    <mergeCell ref="AU21:BG21"/>
    <mergeCell ref="BD4:BD9"/>
    <mergeCell ref="BE4:BE9"/>
    <mergeCell ref="BF4:BF9"/>
    <mergeCell ref="AH11:AS11"/>
    <mergeCell ref="AU11:BF11"/>
    <mergeCell ref="AZ4:AZ9"/>
    <mergeCell ref="BA4:BA9"/>
    <mergeCell ref="BB4:BB9"/>
    <mergeCell ref="BC4:BC9"/>
    <mergeCell ref="AV4:AV9"/>
    <mergeCell ref="AW4:AW9"/>
    <mergeCell ref="AX4:AX9"/>
    <mergeCell ref="AY4:AY9"/>
    <mergeCell ref="AQ4:AQ9"/>
    <mergeCell ref="AR4:AR9"/>
    <mergeCell ref="AS4:AS9"/>
    <mergeCell ref="AU4:AU9"/>
    <mergeCell ref="AH1:BG3"/>
    <mergeCell ref="AH4:AH9"/>
    <mergeCell ref="AI4:AI9"/>
    <mergeCell ref="AJ4:AJ9"/>
    <mergeCell ref="AK4:AK9"/>
    <mergeCell ref="AL4:AL9"/>
    <mergeCell ref="AM4:AM9"/>
    <mergeCell ref="AN4:AN9"/>
    <mergeCell ref="AO4:AO9"/>
    <mergeCell ref="AP4:AP9"/>
    <mergeCell ref="A25:A27"/>
    <mergeCell ref="B25:F26"/>
    <mergeCell ref="G27:S27"/>
    <mergeCell ref="T27:AF27"/>
    <mergeCell ref="A28:A30"/>
    <mergeCell ref="B28:F29"/>
    <mergeCell ref="G30:S30"/>
    <mergeCell ref="T30:AF30"/>
    <mergeCell ref="T18:AF18"/>
    <mergeCell ref="A19:A21"/>
    <mergeCell ref="B19:F20"/>
    <mergeCell ref="G21:S21"/>
    <mergeCell ref="T21:AF21"/>
    <mergeCell ref="A22:A24"/>
    <mergeCell ref="B22:F23"/>
    <mergeCell ref="G24:S24"/>
    <mergeCell ref="T24:AF24"/>
    <mergeCell ref="H4:H9"/>
    <mergeCell ref="B13:F14"/>
    <mergeCell ref="B11:F11"/>
    <mergeCell ref="B4:F9"/>
    <mergeCell ref="B10:F10"/>
    <mergeCell ref="A16:A18"/>
    <mergeCell ref="B16:F17"/>
    <mergeCell ref="G18:S18"/>
    <mergeCell ref="A4:A12"/>
    <mergeCell ref="G1:AF3"/>
    <mergeCell ref="AE4:AE9"/>
    <mergeCell ref="T11:AE11"/>
    <mergeCell ref="V4:V9"/>
    <mergeCell ref="W4:W9"/>
    <mergeCell ref="AD4:AD9"/>
    <mergeCell ref="AC4:AC9"/>
    <mergeCell ref="P4:P9"/>
    <mergeCell ref="G4:G9"/>
    <mergeCell ref="T15:AF15"/>
    <mergeCell ref="X4:X9"/>
    <mergeCell ref="Y4:Y9"/>
    <mergeCell ref="Q4:Q9"/>
    <mergeCell ref="Z4:Z9"/>
    <mergeCell ref="AA4:AA9"/>
    <mergeCell ref="AB4:AB9"/>
    <mergeCell ref="T4:T9"/>
    <mergeCell ref="U4:U9"/>
    <mergeCell ref="R4:R9"/>
    <mergeCell ref="A13:A15"/>
    <mergeCell ref="N4:N9"/>
    <mergeCell ref="O4:O9"/>
    <mergeCell ref="I4:I9"/>
    <mergeCell ref="M4:M9"/>
    <mergeCell ref="G15:S15"/>
    <mergeCell ref="G11:R11"/>
    <mergeCell ref="J4:J9"/>
    <mergeCell ref="K4:K9"/>
    <mergeCell ref="L4:L9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4"/>
  <sheetViews>
    <sheetView zoomScale="89" workbookViewId="0">
      <selection activeCell="BD36" sqref="BD36"/>
    </sheetView>
  </sheetViews>
  <sheetFormatPr baseColWidth="10" defaultRowHeight="12.75" outlineLevelCol="1" x14ac:dyDescent="0.2"/>
  <cols>
    <col min="1" max="1" width="3.7109375" bestFit="1" customWidth="1"/>
    <col min="2" max="2" width="7.85546875" bestFit="1" customWidth="1"/>
    <col min="3" max="3" width="10.28515625" customWidth="1"/>
    <col min="4" max="4" width="10.140625" customWidth="1"/>
    <col min="5" max="5" width="9.42578125" customWidth="1"/>
    <col min="6" max="6" width="10.140625" customWidth="1"/>
    <col min="7" max="16" width="3.28515625" customWidth="1" outlineLevel="1"/>
    <col min="17" max="18" width="3" customWidth="1" outlineLevel="1"/>
    <col min="19" max="19" width="6.7109375" customWidth="1" outlineLevel="1"/>
    <col min="20" max="28" width="3.28515625" customWidth="1" outlineLevel="1"/>
    <col min="29" max="30" width="4" customWidth="1" outlineLevel="1"/>
    <col min="31" max="31" width="3" customWidth="1" outlineLevel="1"/>
    <col min="32" max="32" width="6" customWidth="1" outlineLevel="1"/>
    <col min="33" max="33" width="2.85546875" customWidth="1"/>
    <col min="34" max="43" width="3.28515625" customWidth="1" outlineLevel="1"/>
    <col min="44" max="45" width="3" customWidth="1" outlineLevel="1"/>
    <col min="46" max="46" width="6.7109375" customWidth="1" outlineLevel="1"/>
    <col min="47" max="55" width="3.28515625" customWidth="1" outlineLevel="1"/>
    <col min="56" max="57" width="4" customWidth="1" outlineLevel="1"/>
    <col min="58" max="58" width="3" customWidth="1" outlineLevel="1"/>
    <col min="59" max="59" width="6" customWidth="1" outlineLevel="1"/>
  </cols>
  <sheetData>
    <row r="1" spans="1:59" x14ac:dyDescent="0.2">
      <c r="G1" s="108" t="s">
        <v>72</v>
      </c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10"/>
      <c r="AH1" s="108" t="s">
        <v>104</v>
      </c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10"/>
    </row>
    <row r="2" spans="1:59" x14ac:dyDescent="0.2">
      <c r="G2" s="111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3"/>
      <c r="AH2" s="111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3"/>
    </row>
    <row r="3" spans="1:59" x14ac:dyDescent="0.2">
      <c r="G3" s="114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6"/>
      <c r="AH3" s="114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6"/>
    </row>
    <row r="4" spans="1:59" ht="40.5" customHeight="1" x14ac:dyDescent="0.2">
      <c r="A4" s="129" t="s">
        <v>71</v>
      </c>
      <c r="B4" s="128" t="s">
        <v>48</v>
      </c>
      <c r="C4" s="128"/>
      <c r="D4" s="128"/>
      <c r="E4" s="128"/>
      <c r="F4" s="128"/>
      <c r="G4" s="97" t="s">
        <v>49</v>
      </c>
      <c r="H4" s="97" t="s">
        <v>50</v>
      </c>
      <c r="I4" s="97" t="s">
        <v>51</v>
      </c>
      <c r="J4" s="97" t="s">
        <v>52</v>
      </c>
      <c r="K4" s="97" t="s">
        <v>53</v>
      </c>
      <c r="L4" s="97" t="s">
        <v>54</v>
      </c>
      <c r="M4" s="97" t="s">
        <v>55</v>
      </c>
      <c r="N4" s="97" t="s">
        <v>56</v>
      </c>
      <c r="O4" s="97" t="s">
        <v>57</v>
      </c>
      <c r="P4" s="97" t="s">
        <v>58</v>
      </c>
      <c r="Q4" s="97" t="s">
        <v>59</v>
      </c>
      <c r="R4" s="97" t="s">
        <v>60</v>
      </c>
      <c r="S4" s="27"/>
      <c r="T4" s="97" t="s">
        <v>49</v>
      </c>
      <c r="U4" s="97" t="s">
        <v>50</v>
      </c>
      <c r="V4" s="97" t="s">
        <v>51</v>
      </c>
      <c r="W4" s="97" t="s">
        <v>52</v>
      </c>
      <c r="X4" s="97" t="s">
        <v>53</v>
      </c>
      <c r="Y4" s="97" t="s">
        <v>54</v>
      </c>
      <c r="Z4" s="97" t="s">
        <v>55</v>
      </c>
      <c r="AA4" s="97" t="s">
        <v>56</v>
      </c>
      <c r="AB4" s="97" t="s">
        <v>57</v>
      </c>
      <c r="AC4" s="97" t="s">
        <v>58</v>
      </c>
      <c r="AD4" s="97" t="s">
        <v>59</v>
      </c>
      <c r="AE4" s="97" t="s">
        <v>60</v>
      </c>
      <c r="AF4" s="27"/>
      <c r="AH4" s="97" t="s">
        <v>49</v>
      </c>
      <c r="AI4" s="97" t="s">
        <v>50</v>
      </c>
      <c r="AJ4" s="97" t="s">
        <v>51</v>
      </c>
      <c r="AK4" s="97" t="s">
        <v>52</v>
      </c>
      <c r="AL4" s="97" t="s">
        <v>53</v>
      </c>
      <c r="AM4" s="97" t="s">
        <v>54</v>
      </c>
      <c r="AN4" s="97" t="s">
        <v>55</v>
      </c>
      <c r="AO4" s="97" t="s">
        <v>56</v>
      </c>
      <c r="AP4" s="97" t="s">
        <v>57</v>
      </c>
      <c r="AQ4" s="97" t="s">
        <v>58</v>
      </c>
      <c r="AR4" s="97" t="s">
        <v>59</v>
      </c>
      <c r="AS4" s="97" t="s">
        <v>60</v>
      </c>
      <c r="AT4" s="27"/>
      <c r="AU4" s="97" t="s">
        <v>49</v>
      </c>
      <c r="AV4" s="97" t="s">
        <v>50</v>
      </c>
      <c r="AW4" s="97" t="s">
        <v>51</v>
      </c>
      <c r="AX4" s="97" t="s">
        <v>52</v>
      </c>
      <c r="AY4" s="97" t="s">
        <v>53</v>
      </c>
      <c r="AZ4" s="97" t="s">
        <v>54</v>
      </c>
      <c r="BA4" s="97" t="s">
        <v>55</v>
      </c>
      <c r="BB4" s="97" t="s">
        <v>56</v>
      </c>
      <c r="BC4" s="97" t="s">
        <v>57</v>
      </c>
      <c r="BD4" s="97" t="s">
        <v>58</v>
      </c>
      <c r="BE4" s="97" t="s">
        <v>59</v>
      </c>
      <c r="BF4" s="97" t="s">
        <v>60</v>
      </c>
      <c r="BG4" s="27"/>
    </row>
    <row r="5" spans="1:59" x14ac:dyDescent="0.2">
      <c r="A5" s="130"/>
      <c r="B5" s="128"/>
      <c r="C5" s="128"/>
      <c r="D5" s="128"/>
      <c r="E5" s="128"/>
      <c r="F5" s="128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2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2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2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27"/>
    </row>
    <row r="6" spans="1:59" x14ac:dyDescent="0.2">
      <c r="A6" s="130"/>
      <c r="B6" s="128"/>
      <c r="C6" s="128"/>
      <c r="D6" s="128"/>
      <c r="E6" s="128"/>
      <c r="F6" s="128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2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2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2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27"/>
    </row>
    <row r="7" spans="1:59" x14ac:dyDescent="0.2">
      <c r="A7" s="130"/>
      <c r="B7" s="128"/>
      <c r="C7" s="128"/>
      <c r="D7" s="128"/>
      <c r="E7" s="128"/>
      <c r="F7" s="128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2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2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2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27"/>
    </row>
    <row r="8" spans="1:59" x14ac:dyDescent="0.2">
      <c r="A8" s="130"/>
      <c r="B8" s="128"/>
      <c r="C8" s="128"/>
      <c r="D8" s="128"/>
      <c r="E8" s="128"/>
      <c r="F8" s="128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2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2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2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27"/>
    </row>
    <row r="9" spans="1:59" x14ac:dyDescent="0.2">
      <c r="A9" s="130"/>
      <c r="B9" s="128"/>
      <c r="C9" s="128"/>
      <c r="D9" s="128"/>
      <c r="E9" s="128"/>
      <c r="F9" s="128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2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2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2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27"/>
    </row>
    <row r="10" spans="1:59" x14ac:dyDescent="0.2">
      <c r="A10" s="130"/>
      <c r="B10" s="127" t="s">
        <v>61</v>
      </c>
      <c r="C10" s="127"/>
      <c r="D10" s="127"/>
      <c r="E10" s="127"/>
      <c r="F10" s="127"/>
      <c r="G10">
        <v>35</v>
      </c>
      <c r="H10">
        <v>40</v>
      </c>
      <c r="I10">
        <v>37</v>
      </c>
      <c r="J10">
        <v>24</v>
      </c>
      <c r="K10">
        <v>18</v>
      </c>
      <c r="L10">
        <v>37</v>
      </c>
      <c r="M10">
        <v>39</v>
      </c>
      <c r="N10">
        <v>16</v>
      </c>
      <c r="O10">
        <v>26</v>
      </c>
      <c r="P10">
        <v>14</v>
      </c>
      <c r="Q10">
        <v>9</v>
      </c>
      <c r="R10">
        <v>3</v>
      </c>
      <c r="S10" s="27">
        <f>SUM(G10:P10)</f>
        <v>286</v>
      </c>
      <c r="T10">
        <v>23</v>
      </c>
      <c r="U10">
        <v>27</v>
      </c>
      <c r="V10">
        <v>40</v>
      </c>
      <c r="W10">
        <v>21</v>
      </c>
      <c r="X10">
        <v>41</v>
      </c>
      <c r="Y10">
        <v>42</v>
      </c>
      <c r="Z10">
        <v>37</v>
      </c>
      <c r="AA10">
        <v>30</v>
      </c>
      <c r="AB10">
        <v>32</v>
      </c>
      <c r="AC10">
        <v>56</v>
      </c>
      <c r="AD10">
        <v>9</v>
      </c>
      <c r="AE10">
        <v>3</v>
      </c>
      <c r="AF10" s="27"/>
      <c r="AH10">
        <v>35</v>
      </c>
      <c r="AI10">
        <v>40</v>
      </c>
      <c r="AJ10">
        <v>37</v>
      </c>
      <c r="AK10">
        <v>24</v>
      </c>
      <c r="AL10">
        <v>18</v>
      </c>
      <c r="AM10">
        <v>37</v>
      </c>
      <c r="AN10">
        <v>39</v>
      </c>
      <c r="AO10">
        <v>16</v>
      </c>
      <c r="AP10">
        <v>26</v>
      </c>
      <c r="AQ10">
        <v>14</v>
      </c>
      <c r="AR10">
        <v>9</v>
      </c>
      <c r="AS10">
        <v>3</v>
      </c>
      <c r="AT10" s="27">
        <f>SUM(AH10:AQ10)</f>
        <v>286</v>
      </c>
      <c r="AU10">
        <v>38</v>
      </c>
      <c r="AV10">
        <v>44</v>
      </c>
      <c r="AW10">
        <v>41</v>
      </c>
      <c r="AX10">
        <v>37</v>
      </c>
      <c r="AY10">
        <v>33</v>
      </c>
      <c r="AZ10">
        <v>22</v>
      </c>
      <c r="BA10">
        <v>61</v>
      </c>
      <c r="BB10">
        <v>39</v>
      </c>
      <c r="BC10">
        <v>25</v>
      </c>
      <c r="BD10">
        <v>21</v>
      </c>
      <c r="BE10">
        <v>9</v>
      </c>
      <c r="BF10">
        <v>3</v>
      </c>
      <c r="BG10" s="27"/>
    </row>
    <row r="11" spans="1:59" x14ac:dyDescent="0.2">
      <c r="A11" s="130"/>
      <c r="B11" s="99" t="s">
        <v>62</v>
      </c>
      <c r="C11" s="99"/>
      <c r="D11" s="99"/>
      <c r="E11" s="99"/>
      <c r="F11" s="132"/>
      <c r="G11" s="117" t="s">
        <v>63</v>
      </c>
      <c r="H11" s="118"/>
      <c r="I11" s="118"/>
      <c r="J11" s="118"/>
      <c r="K11" s="118"/>
      <c r="L11" s="118"/>
      <c r="M11" s="118"/>
      <c r="N11" s="118"/>
      <c r="O11" s="118"/>
      <c r="P11" s="119"/>
      <c r="Q11" s="119"/>
      <c r="R11" s="120"/>
      <c r="S11" s="28" t="s">
        <v>64</v>
      </c>
      <c r="T11" s="98" t="s">
        <v>65</v>
      </c>
      <c r="U11" s="99"/>
      <c r="V11" s="99"/>
      <c r="W11" s="99"/>
      <c r="X11" s="99"/>
      <c r="Y11" s="99"/>
      <c r="Z11" s="99"/>
      <c r="AA11" s="99"/>
      <c r="AB11" s="99"/>
      <c r="AC11" s="99"/>
      <c r="AD11" s="100"/>
      <c r="AE11" s="101"/>
      <c r="AF11" s="28" t="s">
        <v>64</v>
      </c>
      <c r="AH11" s="117" t="s">
        <v>63</v>
      </c>
      <c r="AI11" s="118"/>
      <c r="AJ11" s="118"/>
      <c r="AK11" s="118"/>
      <c r="AL11" s="118"/>
      <c r="AM11" s="118"/>
      <c r="AN11" s="118"/>
      <c r="AO11" s="118"/>
      <c r="AP11" s="118"/>
      <c r="AQ11" s="119"/>
      <c r="AR11" s="119"/>
      <c r="AS11" s="120"/>
      <c r="AT11" s="28" t="s">
        <v>64</v>
      </c>
      <c r="AU11" s="98" t="s">
        <v>65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100"/>
      <c r="BF11" s="101"/>
      <c r="BG11" s="28" t="s">
        <v>64</v>
      </c>
    </row>
    <row r="12" spans="1:59" ht="13.5" thickBot="1" x14ac:dyDescent="0.25">
      <c r="A12" s="131"/>
      <c r="B12" s="37" t="s">
        <v>66</v>
      </c>
      <c r="C12" s="37" t="s">
        <v>67</v>
      </c>
      <c r="D12" s="37" t="s">
        <v>68</v>
      </c>
      <c r="E12" s="37" t="s">
        <v>69</v>
      </c>
      <c r="F12" s="37" t="s">
        <v>70</v>
      </c>
      <c r="G12" s="29">
        <v>1</v>
      </c>
      <c r="H12" s="30">
        <v>2</v>
      </c>
      <c r="I12" s="30">
        <v>3</v>
      </c>
      <c r="J12" s="31">
        <v>4</v>
      </c>
      <c r="K12" s="29">
        <v>5</v>
      </c>
      <c r="L12" s="30">
        <v>6</v>
      </c>
      <c r="M12" s="30">
        <v>7</v>
      </c>
      <c r="N12" s="31">
        <v>8</v>
      </c>
      <c r="O12" s="32">
        <v>9</v>
      </c>
      <c r="P12" s="29">
        <v>10</v>
      </c>
      <c r="Q12" s="32"/>
      <c r="R12" s="32"/>
      <c r="S12" s="33"/>
      <c r="T12" s="29">
        <v>1</v>
      </c>
      <c r="U12" s="30">
        <v>2</v>
      </c>
      <c r="V12" s="30">
        <v>3</v>
      </c>
      <c r="W12" s="31">
        <v>4</v>
      </c>
      <c r="X12" s="29">
        <v>5</v>
      </c>
      <c r="Y12" s="30">
        <v>6</v>
      </c>
      <c r="Z12" s="30">
        <v>7</v>
      </c>
      <c r="AA12" s="31">
        <v>8</v>
      </c>
      <c r="AB12" s="32">
        <v>9</v>
      </c>
      <c r="AC12" s="32">
        <v>10</v>
      </c>
      <c r="AD12" s="32"/>
      <c r="AE12" s="32"/>
      <c r="AF12" s="33"/>
      <c r="AH12" s="29">
        <v>1</v>
      </c>
      <c r="AI12" s="30">
        <v>2</v>
      </c>
      <c r="AJ12" s="30">
        <v>3</v>
      </c>
      <c r="AK12" s="31">
        <v>4</v>
      </c>
      <c r="AL12" s="29">
        <v>5</v>
      </c>
      <c r="AM12" s="30">
        <v>6</v>
      </c>
      <c r="AN12" s="30">
        <v>7</v>
      </c>
      <c r="AO12" s="31">
        <v>8</v>
      </c>
      <c r="AP12" s="32">
        <v>9</v>
      </c>
      <c r="AQ12" s="29">
        <v>10</v>
      </c>
      <c r="AR12" s="32"/>
      <c r="AS12" s="32"/>
      <c r="AT12" s="33"/>
      <c r="AU12" s="29">
        <v>1</v>
      </c>
      <c r="AV12" s="30">
        <v>2</v>
      </c>
      <c r="AW12" s="30">
        <v>3</v>
      </c>
      <c r="AX12" s="31">
        <v>4</v>
      </c>
      <c r="AY12" s="29">
        <v>5</v>
      </c>
      <c r="AZ12" s="30">
        <v>6</v>
      </c>
      <c r="BA12" s="30">
        <v>7</v>
      </c>
      <c r="BB12" s="31">
        <v>8</v>
      </c>
      <c r="BC12" s="32">
        <v>9</v>
      </c>
      <c r="BD12" s="32">
        <v>10</v>
      </c>
      <c r="BE12" s="32"/>
      <c r="BF12" s="32"/>
      <c r="BG12" s="33"/>
    </row>
    <row r="13" spans="1:59" ht="13.5" thickBot="1" x14ac:dyDescent="0.25">
      <c r="A13" s="102">
        <v>31</v>
      </c>
      <c r="B13" s="121" t="s">
        <v>96</v>
      </c>
      <c r="C13" s="122"/>
      <c r="D13" s="122"/>
      <c r="E13" s="122"/>
      <c r="F13" s="123"/>
      <c r="G13" s="34">
        <v>5</v>
      </c>
      <c r="H13" s="35">
        <v>5</v>
      </c>
      <c r="I13" s="35">
        <v>5</v>
      </c>
      <c r="J13" s="35">
        <v>6</v>
      </c>
      <c r="K13" s="35">
        <v>5</v>
      </c>
      <c r="L13" s="35">
        <v>6</v>
      </c>
      <c r="M13" s="35">
        <v>5</v>
      </c>
      <c r="N13" s="35">
        <v>7</v>
      </c>
      <c r="O13" s="35">
        <v>6</v>
      </c>
      <c r="P13" s="35">
        <v>7</v>
      </c>
      <c r="Q13" s="36">
        <v>5</v>
      </c>
      <c r="R13" s="36">
        <v>5</v>
      </c>
      <c r="S13" s="42">
        <f>G13*G$10+H13*H$10+I13*I$10+J13*J$10+K13*K$10+L13*L$10+M13*M$10+N13*N$10+O13*O$10+P13*P$10+Q13*Q$10+R13*R$10</f>
        <v>1637</v>
      </c>
      <c r="T13" s="34">
        <v>6</v>
      </c>
      <c r="U13" s="35">
        <v>6</v>
      </c>
      <c r="V13" s="35">
        <v>7</v>
      </c>
      <c r="W13" s="35">
        <v>6</v>
      </c>
      <c r="X13" s="35">
        <v>6</v>
      </c>
      <c r="Y13" s="35">
        <v>6</v>
      </c>
      <c r="Z13" s="35">
        <v>6</v>
      </c>
      <c r="AA13" s="35">
        <v>5</v>
      </c>
      <c r="AB13" s="35">
        <v>7</v>
      </c>
      <c r="AC13" s="35">
        <v>6</v>
      </c>
      <c r="AD13" s="36">
        <v>5</v>
      </c>
      <c r="AE13" s="36">
        <v>5</v>
      </c>
      <c r="AF13" s="42">
        <f>T13*T$10+U13*U$10+V13*V$10+W13*W$10+X13*X$10+Y13*Y$10+Z13*Z$10+AA13*AA$10+AB13*AB$10+AC13*AC$10+AD13*AD$10+AE13*AE$10</f>
        <v>2196</v>
      </c>
      <c r="AH13" s="34">
        <v>5</v>
      </c>
      <c r="AI13" s="35">
        <v>6</v>
      </c>
      <c r="AJ13" s="35">
        <v>6</v>
      </c>
      <c r="AK13" s="35">
        <v>6</v>
      </c>
      <c r="AL13" s="35">
        <v>5</v>
      </c>
      <c r="AM13" s="35">
        <v>5</v>
      </c>
      <c r="AN13" s="35">
        <v>5</v>
      </c>
      <c r="AO13" s="35">
        <v>6</v>
      </c>
      <c r="AP13" s="35">
        <v>6</v>
      </c>
      <c r="AQ13" s="35">
        <v>6</v>
      </c>
      <c r="AR13" s="36">
        <v>5</v>
      </c>
      <c r="AS13" s="36">
        <v>5</v>
      </c>
      <c r="AT13" s="42">
        <f>AH13*AH$10+AI13*AI$10+AJ13*AJ$10+AK13*AK$10+AL13*AL$10+AM13*AM$10+AN13*AN$10+AO13*AO$10+AP13*AP$10+AQ13*AQ$10+AR13*AR$10+AS13*AS$10</f>
        <v>1647</v>
      </c>
      <c r="AU13" s="34">
        <v>6</v>
      </c>
      <c r="AV13" s="35">
        <v>6</v>
      </c>
      <c r="AW13" s="35">
        <v>6</v>
      </c>
      <c r="AX13" s="35">
        <v>5</v>
      </c>
      <c r="AY13" s="35">
        <v>6</v>
      </c>
      <c r="AZ13" s="35">
        <v>5</v>
      </c>
      <c r="BA13" s="35">
        <v>5</v>
      </c>
      <c r="BB13" s="35">
        <v>5</v>
      </c>
      <c r="BC13" s="35">
        <v>6</v>
      </c>
      <c r="BD13" s="35">
        <v>6</v>
      </c>
      <c r="BE13" s="36">
        <v>5</v>
      </c>
      <c r="BF13" s="36">
        <v>5</v>
      </c>
      <c r="BG13" s="42">
        <f>AU13*AU$10+AV13*AV$10+AW13*AW$10+AX13*AX$10+AY13*AY$10+AZ13*AZ$10+BA13*BA$10+BB13*BB$10+BC13*BC$10+BD13*BD$10+BE13*BE$10+BF13*BF$10</f>
        <v>2067</v>
      </c>
    </row>
    <row r="14" spans="1:59" ht="13.5" thickBot="1" x14ac:dyDescent="0.25">
      <c r="A14" s="103"/>
      <c r="B14" s="124"/>
      <c r="C14" s="125"/>
      <c r="D14" s="125"/>
      <c r="E14" s="125"/>
      <c r="F14" s="126"/>
      <c r="G14" s="38">
        <v>5</v>
      </c>
      <c r="H14" s="39">
        <v>5</v>
      </c>
      <c r="I14" s="39">
        <v>5</v>
      </c>
      <c r="J14" s="39">
        <v>5</v>
      </c>
      <c r="K14" s="39">
        <v>5</v>
      </c>
      <c r="L14" s="39">
        <v>5</v>
      </c>
      <c r="M14" s="39">
        <v>5</v>
      </c>
      <c r="N14" s="39">
        <v>6</v>
      </c>
      <c r="O14" s="39">
        <v>5</v>
      </c>
      <c r="P14" s="39">
        <v>6</v>
      </c>
      <c r="Q14" s="40">
        <v>5</v>
      </c>
      <c r="R14" s="40">
        <v>5</v>
      </c>
      <c r="S14" s="42">
        <f>G14*G$10+H14*H$10+I14*I$10+J14*J$10+K14*K$10+L14*L$10+M14*M$10+N14*N$10+O14*O$10+P14*P$10+Q14*Q$10+R14*R$10</f>
        <v>1520</v>
      </c>
      <c r="T14" s="38">
        <v>5</v>
      </c>
      <c r="U14" s="39">
        <v>7</v>
      </c>
      <c r="V14" s="39">
        <v>6</v>
      </c>
      <c r="W14" s="39">
        <v>6</v>
      </c>
      <c r="X14" s="39">
        <v>6</v>
      </c>
      <c r="Y14" s="39">
        <v>5</v>
      </c>
      <c r="Z14" s="39">
        <v>6</v>
      </c>
      <c r="AA14" s="39">
        <v>7</v>
      </c>
      <c r="AB14" s="39">
        <v>7</v>
      </c>
      <c r="AC14" s="39">
        <v>6</v>
      </c>
      <c r="AD14" s="40">
        <v>5</v>
      </c>
      <c r="AE14" s="40">
        <v>5</v>
      </c>
      <c r="AF14" s="42">
        <f>T14*T$10+U14*U$10+V14*V$10+W14*W$10+X14*X$10+Y14*Y$10+Z14*Z$10+AA14*AA$10+AB14*AB$10+AC14*AC$10+AD14*AD$10+AE14*AE$10</f>
        <v>2178</v>
      </c>
      <c r="AH14" s="38">
        <v>5</v>
      </c>
      <c r="AI14" s="39">
        <v>6</v>
      </c>
      <c r="AJ14" s="39">
        <v>5</v>
      </c>
      <c r="AK14" s="39">
        <v>6</v>
      </c>
      <c r="AL14" s="39">
        <v>6</v>
      </c>
      <c r="AM14" s="39">
        <v>5</v>
      </c>
      <c r="AN14" s="39">
        <v>5</v>
      </c>
      <c r="AO14" s="39">
        <v>5</v>
      </c>
      <c r="AP14" s="39">
        <v>5</v>
      </c>
      <c r="AQ14" s="39">
        <v>6</v>
      </c>
      <c r="AR14" s="40">
        <v>5</v>
      </c>
      <c r="AS14" s="40">
        <v>5</v>
      </c>
      <c r="AT14" s="42">
        <f>AH14*AH$10+AI14*AI$10+AJ14*AJ$10+AK14*AK$10+AL14*AL$10+AM14*AM$10+AN14*AN$10+AO14*AO$10+AP14*AP$10+AQ14*AQ$10+AR14*AR$10+AS14*AS$10</f>
        <v>1586</v>
      </c>
      <c r="AU14" s="38">
        <v>6</v>
      </c>
      <c r="AV14" s="39">
        <v>6</v>
      </c>
      <c r="AW14" s="39">
        <v>6</v>
      </c>
      <c r="AX14" s="39">
        <v>6</v>
      </c>
      <c r="AY14" s="39">
        <v>6</v>
      </c>
      <c r="AZ14" s="39">
        <v>6</v>
      </c>
      <c r="BA14" s="39">
        <v>5</v>
      </c>
      <c r="BB14" s="39">
        <v>5</v>
      </c>
      <c r="BC14" s="39">
        <v>6</v>
      </c>
      <c r="BD14" s="39">
        <v>6</v>
      </c>
      <c r="BE14" s="40">
        <v>5</v>
      </c>
      <c r="BF14" s="40">
        <v>5</v>
      </c>
      <c r="BG14" s="42">
        <f>AU14*AU$10+AV14*AV$10+AW14*AW$10+AX14*AX$10+AY14*AY$10+AZ14*AZ$10+BA14*BA$10+BB14*BB$10+BC14*BC$10+BD14*BD$10+BE14*BE$10+BF14*BF$10</f>
        <v>2126</v>
      </c>
    </row>
    <row r="15" spans="1:59" ht="13.5" thickBot="1" x14ac:dyDescent="0.25">
      <c r="A15" s="104"/>
      <c r="B15" s="41">
        <f>0.4*G15+0.6*T15</f>
        <v>3887.2000000000003</v>
      </c>
      <c r="C15" s="57">
        <f>AH15*0.4+AU15*0.6</f>
        <v>3809</v>
      </c>
      <c r="D15" s="43"/>
      <c r="E15" s="43"/>
      <c r="F15" s="43"/>
      <c r="G15" s="105">
        <f>S13+S14</f>
        <v>3157</v>
      </c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7"/>
      <c r="T15" s="105">
        <f>AF13+AF14</f>
        <v>4374</v>
      </c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7"/>
      <c r="AH15" s="105">
        <f>AT13+AT14</f>
        <v>3233</v>
      </c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7"/>
      <c r="AU15" s="105">
        <f>BG13+BG14</f>
        <v>4193</v>
      </c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7"/>
    </row>
    <row r="16" spans="1:59" ht="13.5" thickBot="1" x14ac:dyDescent="0.25">
      <c r="A16" s="102">
        <v>32</v>
      </c>
      <c r="B16" s="121" t="s">
        <v>94</v>
      </c>
      <c r="C16" s="122"/>
      <c r="D16" s="122"/>
      <c r="E16" s="122"/>
      <c r="F16" s="123"/>
      <c r="G16" s="34">
        <v>6</v>
      </c>
      <c r="H16" s="35">
        <v>5</v>
      </c>
      <c r="I16" s="35">
        <v>6</v>
      </c>
      <c r="J16" s="35">
        <v>3</v>
      </c>
      <c r="K16" s="35">
        <v>5</v>
      </c>
      <c r="L16" s="35">
        <v>5</v>
      </c>
      <c r="M16" s="35">
        <v>3</v>
      </c>
      <c r="N16" s="35">
        <v>5</v>
      </c>
      <c r="O16" s="35">
        <v>4</v>
      </c>
      <c r="P16" s="35">
        <v>4</v>
      </c>
      <c r="Q16" s="36">
        <v>5</v>
      </c>
      <c r="R16" s="36">
        <v>5</v>
      </c>
      <c r="S16" s="42">
        <f>G16*G$10+H16*H$10+I16*I$10+J16*J$10+K16*K$10+L16*L$10+M16*M$10+N16*N$10+O16*O$10+P16*P$10+Q16*Q$10+R16*R$10</f>
        <v>1396</v>
      </c>
      <c r="T16" s="34">
        <v>5</v>
      </c>
      <c r="U16" s="35">
        <v>6</v>
      </c>
      <c r="V16" s="35">
        <v>0</v>
      </c>
      <c r="W16" s="35">
        <v>5</v>
      </c>
      <c r="X16" s="35">
        <v>4</v>
      </c>
      <c r="Y16" s="35">
        <v>3</v>
      </c>
      <c r="Z16" s="35">
        <v>5</v>
      </c>
      <c r="AA16" s="35">
        <v>3</v>
      </c>
      <c r="AB16" s="35">
        <v>0</v>
      </c>
      <c r="AC16" s="35">
        <v>0</v>
      </c>
      <c r="AD16" s="36">
        <v>5</v>
      </c>
      <c r="AE16" s="36">
        <v>5</v>
      </c>
      <c r="AF16" s="42">
        <f>T16*T$10+U16*U$10+V16*V$10+W16*W$10+X16*X$10+Y16*Y$10+Z16*Z$10+AA16*AA$10+AB16*AB$10+AC16*AC$10+AD16*AD$10+AE16*AE$10</f>
        <v>1007</v>
      </c>
      <c r="AH16" s="34">
        <v>6</v>
      </c>
      <c r="AI16" s="35">
        <v>6</v>
      </c>
      <c r="AJ16" s="35">
        <v>6</v>
      </c>
      <c r="AK16" s="35">
        <v>6</v>
      </c>
      <c r="AL16" s="35">
        <v>5</v>
      </c>
      <c r="AM16" s="35">
        <v>5</v>
      </c>
      <c r="AN16" s="35">
        <v>5</v>
      </c>
      <c r="AO16" s="35">
        <v>5</v>
      </c>
      <c r="AP16" s="35">
        <v>6</v>
      </c>
      <c r="AQ16" s="35">
        <v>4</v>
      </c>
      <c r="AR16" s="36">
        <v>5</v>
      </c>
      <c r="AS16" s="36">
        <v>5</v>
      </c>
      <c r="AT16" s="42">
        <f>AH16*AH$10+AI16*AI$10+AJ16*AJ$10+AK16*AK$10+AL16*AL$10+AM16*AM$10+AN16*AN$10+AO16*AO$10+AP16*AP$10+AQ16*AQ$10+AR16*AR$10+AS16*AS$10</f>
        <v>1638</v>
      </c>
      <c r="AU16" s="34">
        <v>3</v>
      </c>
      <c r="AV16" s="35">
        <v>3</v>
      </c>
      <c r="AW16" s="35">
        <v>5</v>
      </c>
      <c r="AX16" s="35">
        <v>0</v>
      </c>
      <c r="AY16" s="35">
        <v>4</v>
      </c>
      <c r="AZ16" s="35">
        <v>4</v>
      </c>
      <c r="BA16" s="35">
        <v>4</v>
      </c>
      <c r="BB16" s="35">
        <v>3</v>
      </c>
      <c r="BC16" s="35">
        <v>4</v>
      </c>
      <c r="BD16" s="35">
        <v>0</v>
      </c>
      <c r="BE16" s="36">
        <v>5</v>
      </c>
      <c r="BF16" s="36">
        <v>5</v>
      </c>
      <c r="BG16" s="42">
        <f>AU16*AU$10+AV16*AV$10+AW16*AW$10+AX16*AX$10+AY16*AY$10+AZ16*AZ$10+BA16*BA$10+BB16*BB$10+BC16*BC$10+BD16*BD$10+BE16*BE$10+BF16*BF$10</f>
        <v>1192</v>
      </c>
    </row>
    <row r="17" spans="1:59" ht="13.5" thickBot="1" x14ac:dyDescent="0.25">
      <c r="A17" s="103"/>
      <c r="B17" s="124"/>
      <c r="C17" s="125"/>
      <c r="D17" s="125"/>
      <c r="E17" s="125"/>
      <c r="F17" s="126"/>
      <c r="G17" s="38">
        <v>6</v>
      </c>
      <c r="H17" s="39">
        <v>5</v>
      </c>
      <c r="I17" s="39">
        <v>6</v>
      </c>
      <c r="J17" s="39">
        <v>3</v>
      </c>
      <c r="K17" s="39">
        <v>5</v>
      </c>
      <c r="L17" s="39">
        <v>6</v>
      </c>
      <c r="M17" s="39">
        <v>3</v>
      </c>
      <c r="N17" s="39">
        <v>5</v>
      </c>
      <c r="O17" s="39">
        <v>4</v>
      </c>
      <c r="P17" s="39">
        <v>4</v>
      </c>
      <c r="Q17" s="40">
        <v>5</v>
      </c>
      <c r="R17" s="40">
        <v>5</v>
      </c>
      <c r="S17" s="42">
        <f>G17*G$10+H17*H$10+I17*I$10+J17*J$10+K17*K$10+L17*L$10+M17*M$10+N17*N$10+O17*O$10+P17*P$10+Q17*Q$10+R17*R$10</f>
        <v>1433</v>
      </c>
      <c r="T17" s="38">
        <v>5</v>
      </c>
      <c r="U17" s="39">
        <v>6</v>
      </c>
      <c r="V17" s="39">
        <v>0</v>
      </c>
      <c r="W17" s="39">
        <v>4</v>
      </c>
      <c r="X17" s="39">
        <v>6</v>
      </c>
      <c r="Y17" s="39">
        <v>4</v>
      </c>
      <c r="Z17" s="39">
        <v>5</v>
      </c>
      <c r="AA17" s="39">
        <v>3</v>
      </c>
      <c r="AB17" s="39">
        <v>0</v>
      </c>
      <c r="AC17" s="39">
        <v>0</v>
      </c>
      <c r="AD17" s="40">
        <v>5</v>
      </c>
      <c r="AE17" s="40">
        <v>5</v>
      </c>
      <c r="AF17" s="42">
        <f>T17*T$10+U17*U$10+V17*V$10+W17*W$10+X17*X$10+Y17*Y$10+Z17*Z$10+AA17*AA$10+AB17*AB$10+AC17*AC$10+AD17*AD$10+AE17*AE$10</f>
        <v>1110</v>
      </c>
      <c r="AH17" s="38">
        <v>6</v>
      </c>
      <c r="AI17" s="39">
        <v>6</v>
      </c>
      <c r="AJ17" s="39">
        <v>5</v>
      </c>
      <c r="AK17" s="39">
        <v>5</v>
      </c>
      <c r="AL17" s="39">
        <v>5</v>
      </c>
      <c r="AM17" s="39">
        <v>6</v>
      </c>
      <c r="AN17" s="39">
        <v>5</v>
      </c>
      <c r="AO17" s="39">
        <v>5</v>
      </c>
      <c r="AP17" s="39">
        <v>6</v>
      </c>
      <c r="AQ17" s="39">
        <v>5</v>
      </c>
      <c r="AR17" s="40">
        <v>5</v>
      </c>
      <c r="AS17" s="40">
        <v>5</v>
      </c>
      <c r="AT17" s="42">
        <f>AH17*AH$10+AI17*AI$10+AJ17*AJ$10+AK17*AK$10+AL17*AL$10+AM17*AM$10+AN17*AN$10+AO17*AO$10+AP17*AP$10+AQ17*AQ$10+AR17*AR$10+AS17*AS$10</f>
        <v>1628</v>
      </c>
      <c r="AU17" s="38">
        <v>4</v>
      </c>
      <c r="AV17" s="39">
        <v>4</v>
      </c>
      <c r="AW17" s="39">
        <v>5</v>
      </c>
      <c r="AX17" s="39">
        <v>0</v>
      </c>
      <c r="AY17" s="39">
        <v>4</v>
      </c>
      <c r="AZ17" s="39">
        <v>4</v>
      </c>
      <c r="BA17" s="39">
        <v>4</v>
      </c>
      <c r="BB17" s="39">
        <v>4</v>
      </c>
      <c r="BC17" s="39">
        <v>4</v>
      </c>
      <c r="BD17" s="39">
        <v>0</v>
      </c>
      <c r="BE17" s="40">
        <v>5</v>
      </c>
      <c r="BF17" s="40">
        <v>5</v>
      </c>
      <c r="BG17" s="42">
        <f>AU17*AU$10+AV17*AV$10+AW17*AW$10+AX17*AX$10+AY17*AY$10+AZ17*AZ$10+BA17*BA$10+BB17*BB$10+BC17*BC$10+BD17*BD$10+BE17*BE$10+BF17*BF$10</f>
        <v>1313</v>
      </c>
    </row>
    <row r="18" spans="1:59" ht="13.5" thickBot="1" x14ac:dyDescent="0.25">
      <c r="A18" s="104"/>
      <c r="B18" s="41">
        <f>0.4*G18+0.6*T18</f>
        <v>2401.8000000000002</v>
      </c>
      <c r="C18" s="57">
        <f>AH18*0.4+AU18*0.6</f>
        <v>2809.4</v>
      </c>
      <c r="D18" s="43"/>
      <c r="E18" s="43"/>
      <c r="F18" s="43"/>
      <c r="G18" s="105">
        <f>S16+S17</f>
        <v>2829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7"/>
      <c r="T18" s="105">
        <f>AF16+AF17</f>
        <v>2117</v>
      </c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7"/>
      <c r="AH18" s="105">
        <f>AT16+AT17</f>
        <v>3266</v>
      </c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7"/>
      <c r="AU18" s="105">
        <f>BG16+BG17</f>
        <v>2505</v>
      </c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7"/>
    </row>
    <row r="19" spans="1:59" ht="12.75" customHeight="1" thickBot="1" x14ac:dyDescent="0.25">
      <c r="A19" s="102">
        <v>33</v>
      </c>
      <c r="B19" s="121" t="s">
        <v>95</v>
      </c>
      <c r="C19" s="122"/>
      <c r="D19" s="122"/>
      <c r="E19" s="122"/>
      <c r="F19" s="123"/>
      <c r="G19" s="34">
        <v>4</v>
      </c>
      <c r="H19" s="35">
        <v>2</v>
      </c>
      <c r="I19" s="35">
        <v>3</v>
      </c>
      <c r="J19" s="35">
        <v>4</v>
      </c>
      <c r="K19" s="35">
        <v>0</v>
      </c>
      <c r="L19" s="35">
        <v>3</v>
      </c>
      <c r="M19" s="35">
        <v>3</v>
      </c>
      <c r="N19" s="35">
        <v>4</v>
      </c>
      <c r="O19" s="35">
        <v>4</v>
      </c>
      <c r="P19" s="35">
        <v>3</v>
      </c>
      <c r="Q19" s="36">
        <v>5</v>
      </c>
      <c r="R19" s="36">
        <v>5</v>
      </c>
      <c r="S19" s="42">
        <f>G19*G$10+H19*H$10+I19*I$10+J19*J$10+K19*K$10+L19*L$10+M19*M$10+N19*N$10+O19*O$10+P19*P$10+Q19*Q$10+R19*R$10</f>
        <v>925</v>
      </c>
      <c r="T19" s="34">
        <v>5</v>
      </c>
      <c r="U19" s="35">
        <v>4</v>
      </c>
      <c r="V19" s="35">
        <v>6</v>
      </c>
      <c r="W19" s="35">
        <v>5</v>
      </c>
      <c r="X19" s="35">
        <v>4</v>
      </c>
      <c r="Y19" s="35">
        <v>5</v>
      </c>
      <c r="Z19" s="35">
        <v>0</v>
      </c>
      <c r="AA19" s="35">
        <v>3</v>
      </c>
      <c r="AB19" s="35">
        <v>3</v>
      </c>
      <c r="AC19" s="35">
        <v>4</v>
      </c>
      <c r="AD19" s="36">
        <v>5</v>
      </c>
      <c r="AE19" s="36">
        <v>5</v>
      </c>
      <c r="AF19" s="42">
        <f>T19*T$10+U19*U$10+V19*V$10+W19*W$10+X19*X$10+Y19*Y$10+Z19*Z$10+AA19*AA$10+AB19*AB$10+AC19*AC$10+AD19*AD$10+AE19*AE$10</f>
        <v>1412</v>
      </c>
      <c r="AH19" s="34">
        <v>5</v>
      </c>
      <c r="AI19" s="35">
        <v>0</v>
      </c>
      <c r="AJ19" s="35">
        <v>4</v>
      </c>
      <c r="AK19" s="35">
        <v>4</v>
      </c>
      <c r="AL19" s="35">
        <v>4</v>
      </c>
      <c r="AM19" s="35">
        <v>0</v>
      </c>
      <c r="AN19" s="35">
        <v>4</v>
      </c>
      <c r="AO19" s="35">
        <v>4</v>
      </c>
      <c r="AP19" s="35">
        <v>4</v>
      </c>
      <c r="AQ19" s="35">
        <v>3</v>
      </c>
      <c r="AR19" s="36">
        <v>5</v>
      </c>
      <c r="AS19" s="36">
        <v>5</v>
      </c>
      <c r="AT19" s="42">
        <f>AH19*AH$10+AI19*AI$10+AJ19*AJ$10+AK19*AK$10+AL19*AL$10+AM19*AM$10+AN19*AN$10+AO19*AO$10+AP19*AP$10+AQ19*AQ$10+AR19*AR$10+AS19*AS$10</f>
        <v>917</v>
      </c>
      <c r="AU19" s="34">
        <v>3</v>
      </c>
      <c r="AV19" s="35">
        <v>3</v>
      </c>
      <c r="AW19" s="35">
        <v>2</v>
      </c>
      <c r="AX19" s="35">
        <v>2</v>
      </c>
      <c r="AY19" s="35">
        <v>3</v>
      </c>
      <c r="AZ19" s="35">
        <v>3</v>
      </c>
      <c r="BA19" s="35">
        <v>3</v>
      </c>
      <c r="BB19" s="35">
        <v>3</v>
      </c>
      <c r="BC19" s="35">
        <v>4</v>
      </c>
      <c r="BD19" s="35">
        <v>3</v>
      </c>
      <c r="BE19" s="36">
        <v>5</v>
      </c>
      <c r="BF19" s="36">
        <v>5</v>
      </c>
      <c r="BG19" s="42">
        <f>AU19*AU$10+AV19*AV$10+AW19*AW$10+AX19*AX$10+AY19*AY$10+AZ19*AZ$10+BA19*BA$10+BB19*BB$10+BC19*BC$10+BD19*BD$10+BE19*BE$10+BF19*BF$10</f>
        <v>1090</v>
      </c>
    </row>
    <row r="20" spans="1:59" ht="13.5" thickBot="1" x14ac:dyDescent="0.25">
      <c r="A20" s="103"/>
      <c r="B20" s="124"/>
      <c r="C20" s="125"/>
      <c r="D20" s="125"/>
      <c r="E20" s="125"/>
      <c r="F20" s="126"/>
      <c r="G20" s="38">
        <v>4</v>
      </c>
      <c r="H20" s="39">
        <v>2</v>
      </c>
      <c r="I20" s="39">
        <v>3</v>
      </c>
      <c r="J20" s="39">
        <v>4</v>
      </c>
      <c r="K20" s="39">
        <v>0</v>
      </c>
      <c r="L20" s="39">
        <v>3</v>
      </c>
      <c r="M20" s="39">
        <v>3</v>
      </c>
      <c r="N20" s="39">
        <v>3</v>
      </c>
      <c r="O20" s="39">
        <v>4</v>
      </c>
      <c r="P20" s="39">
        <v>3</v>
      </c>
      <c r="Q20" s="40">
        <v>5</v>
      </c>
      <c r="R20" s="40">
        <v>5</v>
      </c>
      <c r="S20" s="42">
        <f>G20*G$10+H20*H$10+I20*I$10+J20*J$10+K20*K$10+L20*L$10+M20*M$10+N20*N$10+O20*O$10+P20*P$10+Q20*Q$10+R20*R$10</f>
        <v>909</v>
      </c>
      <c r="T20" s="38">
        <v>4</v>
      </c>
      <c r="U20" s="39">
        <v>3</v>
      </c>
      <c r="V20" s="39">
        <v>6</v>
      </c>
      <c r="W20" s="39">
        <v>5</v>
      </c>
      <c r="X20" s="39">
        <v>5</v>
      </c>
      <c r="Y20" s="39">
        <v>4</v>
      </c>
      <c r="Z20" s="39">
        <v>0</v>
      </c>
      <c r="AA20" s="39">
        <v>1</v>
      </c>
      <c r="AB20" s="39">
        <v>3</v>
      </c>
      <c r="AC20" s="39">
        <v>4</v>
      </c>
      <c r="AD20" s="40">
        <v>5</v>
      </c>
      <c r="AE20" s="40">
        <v>5</v>
      </c>
      <c r="AF20" s="42">
        <f>T20*T$10+U20*U$10+V20*V$10+W20*W$10+X20*X$10+Y20*Y$10+Z20*Z$10+AA20*AA$10+AB20*AB$10+AC20*AC$10+AD20*AD$10+AE20*AE$10</f>
        <v>1301</v>
      </c>
      <c r="AH20" s="38">
        <v>5</v>
      </c>
      <c r="AI20" s="39">
        <v>0</v>
      </c>
      <c r="AJ20" s="39">
        <v>4</v>
      </c>
      <c r="AK20" s="39">
        <v>4</v>
      </c>
      <c r="AL20" s="39">
        <v>4</v>
      </c>
      <c r="AM20" s="39">
        <v>0</v>
      </c>
      <c r="AN20" s="39">
        <v>4</v>
      </c>
      <c r="AO20" s="39">
        <v>3</v>
      </c>
      <c r="AP20" s="39">
        <v>4</v>
      </c>
      <c r="AQ20" s="39">
        <v>3</v>
      </c>
      <c r="AR20" s="40">
        <v>5</v>
      </c>
      <c r="AS20" s="40">
        <v>5</v>
      </c>
      <c r="AT20" s="42">
        <f>AH20*AH$10+AI20*AI$10+AJ20*AJ$10+AK20*AK$10+AL20*AL$10+AM20*AM$10+AN20*AN$10+AO20*AO$10+AP20*AP$10+AQ20*AQ$10+AR20*AR$10+AS20*AS$10</f>
        <v>901</v>
      </c>
      <c r="AU20" s="38">
        <v>3</v>
      </c>
      <c r="AV20" s="39">
        <v>4</v>
      </c>
      <c r="AW20" s="39">
        <v>3</v>
      </c>
      <c r="AX20" s="39">
        <v>3</v>
      </c>
      <c r="AY20" s="39">
        <v>3</v>
      </c>
      <c r="AZ20" s="39">
        <v>3</v>
      </c>
      <c r="BA20" s="39">
        <v>3</v>
      </c>
      <c r="BB20" s="39">
        <v>4</v>
      </c>
      <c r="BC20" s="39">
        <v>3</v>
      </c>
      <c r="BD20" s="39">
        <v>3</v>
      </c>
      <c r="BE20" s="40">
        <v>5</v>
      </c>
      <c r="BF20" s="40">
        <v>5</v>
      </c>
      <c r="BG20" s="42">
        <f>AU20*AU$10+AV20*AV$10+AW20*AW$10+AX20*AX$10+AY20*AY$10+AZ20*AZ$10+BA20*BA$10+BB20*BB$10+BC20*BC$10+BD20*BD$10+BE20*BE$10+BF20*BF$10</f>
        <v>1226</v>
      </c>
    </row>
    <row r="21" spans="1:59" ht="13.5" thickBot="1" x14ac:dyDescent="0.25">
      <c r="A21" s="104"/>
      <c r="B21" s="41">
        <f>0.4*G21+0.6*T21</f>
        <v>2361.4</v>
      </c>
      <c r="C21" s="57">
        <f>AH21*0.4+AU21*0.6</f>
        <v>2116.8000000000002</v>
      </c>
      <c r="D21" s="43"/>
      <c r="E21" s="43"/>
      <c r="F21" s="43"/>
      <c r="G21" s="105">
        <f>S19+S20</f>
        <v>1834</v>
      </c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7"/>
      <c r="T21" s="105">
        <f>AF19+AF20</f>
        <v>2713</v>
      </c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7"/>
      <c r="AH21" s="105">
        <f>AT19+AT20</f>
        <v>1818</v>
      </c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7"/>
      <c r="AU21" s="105">
        <f>BG19+BG20</f>
        <v>2316</v>
      </c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7"/>
    </row>
    <row r="22" spans="1:59" ht="12.75" customHeight="1" thickBot="1" x14ac:dyDescent="0.25">
      <c r="A22" s="102">
        <v>34</v>
      </c>
      <c r="B22" s="121" t="s">
        <v>106</v>
      </c>
      <c r="C22" s="122"/>
      <c r="D22" s="122"/>
      <c r="E22" s="122"/>
      <c r="F22" s="123"/>
      <c r="G22" s="34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6">
        <v>0</v>
      </c>
      <c r="R22" s="36">
        <v>0</v>
      </c>
      <c r="S22" s="42">
        <f>G22*G$10+H22*H$10+I22*I$10+J22*J$10+K22*K$10+L22*L$10+M22*M$10+N22*N$10+O22*O$10+P22*P$10+Q22*Q$10+R22*R$10</f>
        <v>0</v>
      </c>
      <c r="T22" s="34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6">
        <v>0</v>
      </c>
      <c r="AE22" s="36">
        <v>0</v>
      </c>
      <c r="AF22" s="42">
        <f>T22*T$10+U22*U$10+V22*V$10+W22*W$10+X22*X$10+Y22*Y$10+Z22*Z$10+AA22*AA$10+AB22*AB$10+AC22*AC$10+AD22*AD$10+AE22*AE$10</f>
        <v>0</v>
      </c>
      <c r="AH22" s="34">
        <v>6</v>
      </c>
      <c r="AI22" s="35">
        <v>6</v>
      </c>
      <c r="AJ22" s="35">
        <v>6</v>
      </c>
      <c r="AK22" s="35">
        <v>5</v>
      </c>
      <c r="AL22" s="35">
        <v>5</v>
      </c>
      <c r="AM22" s="35">
        <v>6</v>
      </c>
      <c r="AN22" s="35">
        <v>5</v>
      </c>
      <c r="AO22" s="35">
        <v>5</v>
      </c>
      <c r="AP22" s="35">
        <v>6</v>
      </c>
      <c r="AQ22" s="35">
        <v>6</v>
      </c>
      <c r="AR22" s="36">
        <v>5</v>
      </c>
      <c r="AS22" s="36">
        <v>5</v>
      </c>
      <c r="AT22" s="42">
        <f>AH22*AH$10+AI22*AI$10+AJ22*AJ$10+AK22*AK$10+AL22*AL$10+AM22*AM$10+AN22*AN$10+AO22*AO$10+AP22*AP$10+AQ22*AQ$10+AR22*AR$10+AS22*AS$10</f>
        <v>1679</v>
      </c>
      <c r="AU22" s="34">
        <v>5</v>
      </c>
      <c r="AV22" s="35">
        <v>5</v>
      </c>
      <c r="AW22" s="35">
        <v>5</v>
      </c>
      <c r="AX22" s="35">
        <v>4</v>
      </c>
      <c r="AY22" s="35">
        <v>5</v>
      </c>
      <c r="AZ22" s="35">
        <v>4</v>
      </c>
      <c r="BA22" s="35">
        <v>4</v>
      </c>
      <c r="BB22" s="35">
        <v>5</v>
      </c>
      <c r="BC22" s="35">
        <v>5</v>
      </c>
      <c r="BD22" s="35">
        <v>4</v>
      </c>
      <c r="BE22" s="36">
        <v>5</v>
      </c>
      <c r="BF22" s="36">
        <v>5</v>
      </c>
      <c r="BG22" s="42">
        <f>AU22*AU$10+AV22*AV$10+AW22*AW$10+AX22*AX$10+AY22*AY$10+AZ22*AZ$10+BA22*BA$10+BB22*BB$10+BC22*BC$10+BD22*BD$10+BE22*BE$10+BF22*BF$10</f>
        <v>1724</v>
      </c>
    </row>
    <row r="23" spans="1:59" ht="13.5" thickBot="1" x14ac:dyDescent="0.25">
      <c r="A23" s="103"/>
      <c r="B23" s="124"/>
      <c r="C23" s="125"/>
      <c r="D23" s="125"/>
      <c r="E23" s="125"/>
      <c r="F23" s="126"/>
      <c r="G23" s="38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40">
        <v>0</v>
      </c>
      <c r="R23" s="40">
        <v>0</v>
      </c>
      <c r="S23" s="42">
        <f>G23*G$10+H23*H$10+I23*I$10+J23*J$10+K23*K$10+L23*L$10+M23*M$10+N23*N$10+O23*O$10+P23*P$10+Q23*Q$10+R23*R$10</f>
        <v>0</v>
      </c>
      <c r="T23" s="38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40">
        <v>0</v>
      </c>
      <c r="AE23" s="40">
        <v>0</v>
      </c>
      <c r="AF23" s="42">
        <f>T23*T$10+U23*U$10+V23*V$10+W23*W$10+X23*X$10+Y23*Y$10+Z23*Z$10+AA23*AA$10+AB23*AB$10+AC23*AC$10+AD23*AD$10+AE23*AE$10</f>
        <v>0</v>
      </c>
      <c r="AH23" s="38">
        <v>6</v>
      </c>
      <c r="AI23" s="39">
        <v>5</v>
      </c>
      <c r="AJ23" s="39">
        <v>5</v>
      </c>
      <c r="AK23" s="39">
        <v>5</v>
      </c>
      <c r="AL23" s="39">
        <v>5</v>
      </c>
      <c r="AM23" s="39">
        <v>6</v>
      </c>
      <c r="AN23" s="39">
        <v>6</v>
      </c>
      <c r="AO23" s="39">
        <v>5</v>
      </c>
      <c r="AP23" s="39">
        <v>6</v>
      </c>
      <c r="AQ23" s="39">
        <v>5</v>
      </c>
      <c r="AR23" s="40">
        <v>5</v>
      </c>
      <c r="AS23" s="40">
        <v>5</v>
      </c>
      <c r="AT23" s="42">
        <f>AH23*AH$10+AI23*AI$10+AJ23*AJ$10+AK23*AK$10+AL23*AL$10+AM23*AM$10+AN23*AN$10+AO23*AO$10+AP23*AP$10+AQ23*AQ$10+AR23*AR$10+AS23*AS$10</f>
        <v>1627</v>
      </c>
      <c r="AU23" s="38">
        <v>4</v>
      </c>
      <c r="AV23" s="39">
        <v>5</v>
      </c>
      <c r="AW23" s="39">
        <v>5</v>
      </c>
      <c r="AX23" s="39">
        <v>5</v>
      </c>
      <c r="AY23" s="39">
        <v>4</v>
      </c>
      <c r="AZ23" s="39">
        <v>5</v>
      </c>
      <c r="BA23" s="39">
        <v>4</v>
      </c>
      <c r="BB23" s="39">
        <v>5</v>
      </c>
      <c r="BC23" s="39">
        <v>5</v>
      </c>
      <c r="BD23" s="39">
        <v>4</v>
      </c>
      <c r="BE23" s="40">
        <v>5</v>
      </c>
      <c r="BF23" s="40">
        <v>5</v>
      </c>
      <c r="BG23" s="42">
        <f>AU23*AU$10+AV23*AV$10+AW23*AW$10+AX23*AX$10+AY23*AY$10+AZ23*AZ$10+BA23*BA$10+BB23*BB$10+BC23*BC$10+BD23*BD$10+BE23*BE$10+BF23*BF$10</f>
        <v>1712</v>
      </c>
    </row>
    <row r="24" spans="1:59" ht="13.5" thickBot="1" x14ac:dyDescent="0.25">
      <c r="A24" s="104"/>
      <c r="B24" s="41">
        <f>0.4*G24+0.6*T24</f>
        <v>0</v>
      </c>
      <c r="C24" s="57">
        <f>AH24*0.4+AU24*0.6</f>
        <v>3384</v>
      </c>
      <c r="D24" s="43"/>
      <c r="E24" s="43"/>
      <c r="F24" s="43"/>
      <c r="G24" s="105">
        <f>S22+S23</f>
        <v>0</v>
      </c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7"/>
      <c r="T24" s="105">
        <f>AF22+AF23</f>
        <v>0</v>
      </c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7"/>
      <c r="AH24" s="105">
        <f>AT22+AT23</f>
        <v>3306</v>
      </c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7"/>
      <c r="AU24" s="105">
        <f>BG22+BG23</f>
        <v>3436</v>
      </c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7"/>
    </row>
  </sheetData>
  <sheetProtection password="B9F9" sheet="1" objects="1" scenarios="1"/>
  <mergeCells count="82">
    <mergeCell ref="A19:A21"/>
    <mergeCell ref="B19:F20"/>
    <mergeCell ref="A22:A24"/>
    <mergeCell ref="B22:F23"/>
    <mergeCell ref="G24:S24"/>
    <mergeCell ref="T24:AF24"/>
    <mergeCell ref="AH24:AT24"/>
    <mergeCell ref="AU24:BG24"/>
    <mergeCell ref="AH15:AT15"/>
    <mergeCell ref="AU15:BG15"/>
    <mergeCell ref="AH18:AT18"/>
    <mergeCell ref="AU18:BG18"/>
    <mergeCell ref="AH21:AT21"/>
    <mergeCell ref="AU21:BG21"/>
    <mergeCell ref="BD4:BD9"/>
    <mergeCell ref="BE4:BE9"/>
    <mergeCell ref="BF4:BF9"/>
    <mergeCell ref="AH11:AS11"/>
    <mergeCell ref="AU11:BF11"/>
    <mergeCell ref="AZ4:AZ9"/>
    <mergeCell ref="BA4:BA9"/>
    <mergeCell ref="BB4:BB9"/>
    <mergeCell ref="BC4:BC9"/>
    <mergeCell ref="AV4:AV9"/>
    <mergeCell ref="AW4:AW9"/>
    <mergeCell ref="AX4:AX9"/>
    <mergeCell ref="AY4:AY9"/>
    <mergeCell ref="AQ4:AQ9"/>
    <mergeCell ref="AR4:AR9"/>
    <mergeCell ref="AS4:AS9"/>
    <mergeCell ref="AU4:AU9"/>
    <mergeCell ref="AH1:BG3"/>
    <mergeCell ref="AH4:AH9"/>
    <mergeCell ref="AI4:AI9"/>
    <mergeCell ref="AJ4:AJ9"/>
    <mergeCell ref="AK4:AK9"/>
    <mergeCell ref="AL4:AL9"/>
    <mergeCell ref="AM4:AM9"/>
    <mergeCell ref="AN4:AN9"/>
    <mergeCell ref="AO4:AO9"/>
    <mergeCell ref="AP4:AP9"/>
    <mergeCell ref="A16:A18"/>
    <mergeCell ref="G18:S18"/>
    <mergeCell ref="T18:AF18"/>
    <mergeCell ref="A13:A15"/>
    <mergeCell ref="B13:F14"/>
    <mergeCell ref="G15:S15"/>
    <mergeCell ref="T15:AF15"/>
    <mergeCell ref="G21:S21"/>
    <mergeCell ref="T21:AF21"/>
    <mergeCell ref="G4:G9"/>
    <mergeCell ref="H4:H9"/>
    <mergeCell ref="AB4:AB9"/>
    <mergeCell ref="N4:N9"/>
    <mergeCell ref="O4:O9"/>
    <mergeCell ref="J4:J9"/>
    <mergeCell ref="K4:K9"/>
    <mergeCell ref="L4:L9"/>
    <mergeCell ref="M4:M9"/>
    <mergeCell ref="V4:V9"/>
    <mergeCell ref="P4:P9"/>
    <mergeCell ref="R4:R9"/>
    <mergeCell ref="AD4:AD9"/>
    <mergeCell ref="X4:X9"/>
    <mergeCell ref="Y4:Y9"/>
    <mergeCell ref="Q4:Q9"/>
    <mergeCell ref="Z4:Z9"/>
    <mergeCell ref="AA4:AA9"/>
    <mergeCell ref="U4:U9"/>
    <mergeCell ref="T4:T9"/>
    <mergeCell ref="W4:W9"/>
    <mergeCell ref="AC4:AC9"/>
    <mergeCell ref="A4:A12"/>
    <mergeCell ref="G1:AF3"/>
    <mergeCell ref="B16:F17"/>
    <mergeCell ref="B11:F11"/>
    <mergeCell ref="B10:F10"/>
    <mergeCell ref="B4:F9"/>
    <mergeCell ref="G11:R11"/>
    <mergeCell ref="AE4:AE9"/>
    <mergeCell ref="T11:AE11"/>
    <mergeCell ref="I4:I9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8"/>
  <sheetViews>
    <sheetView tabSelected="1" zoomScale="89" workbookViewId="0">
      <selection activeCell="BC26" sqref="BC26"/>
    </sheetView>
  </sheetViews>
  <sheetFormatPr baseColWidth="10" defaultRowHeight="12.75" outlineLevelCol="1" x14ac:dyDescent="0.2"/>
  <cols>
    <col min="1" max="1" width="3.7109375" bestFit="1" customWidth="1"/>
    <col min="2" max="2" width="7.85546875" bestFit="1" customWidth="1"/>
    <col min="3" max="3" width="11.28515625" customWidth="1"/>
    <col min="4" max="4" width="9.7109375" customWidth="1"/>
    <col min="5" max="5" width="9.42578125" customWidth="1"/>
    <col min="6" max="6" width="8.42578125" customWidth="1"/>
    <col min="7" max="16" width="3.28515625" customWidth="1" outlineLevel="1"/>
    <col min="17" max="18" width="3" customWidth="1" outlineLevel="1"/>
    <col min="19" max="19" width="6.7109375" customWidth="1" outlineLevel="1"/>
    <col min="20" max="28" width="3.28515625" customWidth="1" outlineLevel="1"/>
    <col min="29" max="30" width="4" customWidth="1" outlineLevel="1"/>
    <col min="31" max="31" width="3" customWidth="1" outlineLevel="1"/>
    <col min="32" max="32" width="6" customWidth="1" outlineLevel="1"/>
    <col min="33" max="33" width="3.7109375" customWidth="1"/>
    <col min="34" max="43" width="3.28515625" customWidth="1" outlineLevel="1"/>
    <col min="44" max="45" width="3" customWidth="1" outlineLevel="1"/>
    <col min="46" max="46" width="6.7109375" customWidth="1" outlineLevel="1"/>
    <col min="47" max="55" width="3.28515625" customWidth="1" outlineLevel="1"/>
    <col min="56" max="57" width="4" customWidth="1" outlineLevel="1"/>
    <col min="58" max="58" width="3" customWidth="1" outlineLevel="1"/>
    <col min="59" max="59" width="6" customWidth="1" outlineLevel="1"/>
  </cols>
  <sheetData>
    <row r="1" spans="1:59" x14ac:dyDescent="0.2">
      <c r="G1" s="108" t="s">
        <v>72</v>
      </c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10"/>
      <c r="AH1" s="108" t="s">
        <v>104</v>
      </c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10"/>
    </row>
    <row r="2" spans="1:59" x14ac:dyDescent="0.2">
      <c r="G2" s="111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3"/>
      <c r="AH2" s="111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3"/>
    </row>
    <row r="3" spans="1:59" x14ac:dyDescent="0.2">
      <c r="G3" s="114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6"/>
      <c r="AH3" s="114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6"/>
    </row>
    <row r="4" spans="1:59" ht="40.5" customHeight="1" x14ac:dyDescent="0.2">
      <c r="A4" s="129" t="s">
        <v>71</v>
      </c>
      <c r="B4" s="128" t="s">
        <v>48</v>
      </c>
      <c r="C4" s="128"/>
      <c r="D4" s="128"/>
      <c r="E4" s="128"/>
      <c r="F4" s="128"/>
      <c r="G4" s="97" t="s">
        <v>49</v>
      </c>
      <c r="H4" s="97" t="s">
        <v>50</v>
      </c>
      <c r="I4" s="97" t="s">
        <v>51</v>
      </c>
      <c r="J4" s="97" t="s">
        <v>52</v>
      </c>
      <c r="K4" s="97" t="s">
        <v>53</v>
      </c>
      <c r="L4" s="97" t="s">
        <v>54</v>
      </c>
      <c r="M4" s="97" t="s">
        <v>55</v>
      </c>
      <c r="N4" s="97" t="s">
        <v>56</v>
      </c>
      <c r="O4" s="97" t="s">
        <v>57</v>
      </c>
      <c r="P4" s="97" t="s">
        <v>58</v>
      </c>
      <c r="Q4" s="97" t="s">
        <v>59</v>
      </c>
      <c r="R4" s="97" t="s">
        <v>60</v>
      </c>
      <c r="S4" s="27"/>
      <c r="T4" s="97" t="s">
        <v>49</v>
      </c>
      <c r="U4" s="97" t="s">
        <v>50</v>
      </c>
      <c r="V4" s="97" t="s">
        <v>51</v>
      </c>
      <c r="W4" s="97" t="s">
        <v>52</v>
      </c>
      <c r="X4" s="97" t="s">
        <v>53</v>
      </c>
      <c r="Y4" s="97" t="s">
        <v>54</v>
      </c>
      <c r="Z4" s="97" t="s">
        <v>55</v>
      </c>
      <c r="AA4" s="97" t="s">
        <v>56</v>
      </c>
      <c r="AB4" s="97" t="s">
        <v>57</v>
      </c>
      <c r="AC4" s="97" t="s">
        <v>58</v>
      </c>
      <c r="AD4" s="97" t="s">
        <v>59</v>
      </c>
      <c r="AE4" s="97" t="s">
        <v>60</v>
      </c>
      <c r="AF4" s="27"/>
      <c r="AH4" s="97" t="s">
        <v>49</v>
      </c>
      <c r="AI4" s="97" t="s">
        <v>50</v>
      </c>
      <c r="AJ4" s="97" t="s">
        <v>51</v>
      </c>
      <c r="AK4" s="97" t="s">
        <v>52</v>
      </c>
      <c r="AL4" s="97" t="s">
        <v>53</v>
      </c>
      <c r="AM4" s="97" t="s">
        <v>54</v>
      </c>
      <c r="AN4" s="97" t="s">
        <v>55</v>
      </c>
      <c r="AO4" s="97" t="s">
        <v>56</v>
      </c>
      <c r="AP4" s="97" t="s">
        <v>57</v>
      </c>
      <c r="AQ4" s="97" t="s">
        <v>58</v>
      </c>
      <c r="AR4" s="97" t="s">
        <v>59</v>
      </c>
      <c r="AS4" s="97" t="s">
        <v>60</v>
      </c>
      <c r="AT4" s="27"/>
      <c r="AU4" s="97" t="s">
        <v>49</v>
      </c>
      <c r="AV4" s="97" t="s">
        <v>50</v>
      </c>
      <c r="AW4" s="97" t="s">
        <v>51</v>
      </c>
      <c r="AX4" s="97" t="s">
        <v>52</v>
      </c>
      <c r="AY4" s="97" t="s">
        <v>53</v>
      </c>
      <c r="AZ4" s="97" t="s">
        <v>54</v>
      </c>
      <c r="BA4" s="97" t="s">
        <v>55</v>
      </c>
      <c r="BB4" s="97" t="s">
        <v>56</v>
      </c>
      <c r="BC4" s="97" t="s">
        <v>57</v>
      </c>
      <c r="BD4" s="97" t="s">
        <v>58</v>
      </c>
      <c r="BE4" s="97" t="s">
        <v>59</v>
      </c>
      <c r="BF4" s="97" t="s">
        <v>60</v>
      </c>
      <c r="BG4" s="27"/>
    </row>
    <row r="5" spans="1:59" x14ac:dyDescent="0.2">
      <c r="A5" s="130"/>
      <c r="B5" s="128"/>
      <c r="C5" s="128"/>
      <c r="D5" s="128"/>
      <c r="E5" s="128"/>
      <c r="F5" s="128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2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2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2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27"/>
    </row>
    <row r="6" spans="1:59" x14ac:dyDescent="0.2">
      <c r="A6" s="130"/>
      <c r="B6" s="128"/>
      <c r="C6" s="128"/>
      <c r="D6" s="128"/>
      <c r="E6" s="128"/>
      <c r="F6" s="128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2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2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2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27"/>
    </row>
    <row r="7" spans="1:59" x14ac:dyDescent="0.2">
      <c r="A7" s="130"/>
      <c r="B7" s="128"/>
      <c r="C7" s="128"/>
      <c r="D7" s="128"/>
      <c r="E7" s="128"/>
      <c r="F7" s="128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2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2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2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27"/>
    </row>
    <row r="8" spans="1:59" x14ac:dyDescent="0.2">
      <c r="A8" s="130"/>
      <c r="B8" s="128"/>
      <c r="C8" s="128"/>
      <c r="D8" s="128"/>
      <c r="E8" s="128"/>
      <c r="F8" s="128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2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2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2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27"/>
    </row>
    <row r="9" spans="1:59" x14ac:dyDescent="0.2">
      <c r="A9" s="130"/>
      <c r="B9" s="128"/>
      <c r="C9" s="128"/>
      <c r="D9" s="128"/>
      <c r="E9" s="128"/>
      <c r="F9" s="128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2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2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2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27"/>
    </row>
    <row r="10" spans="1:59" x14ac:dyDescent="0.2">
      <c r="A10" s="130"/>
      <c r="B10" s="127" t="s">
        <v>61</v>
      </c>
      <c r="C10" s="127"/>
      <c r="D10" s="127"/>
      <c r="E10" s="127"/>
      <c r="F10" s="127"/>
      <c r="G10">
        <v>46</v>
      </c>
      <c r="H10">
        <v>34</v>
      </c>
      <c r="I10">
        <v>38</v>
      </c>
      <c r="J10">
        <v>30</v>
      </c>
      <c r="K10">
        <v>52</v>
      </c>
      <c r="L10">
        <v>48</v>
      </c>
      <c r="M10">
        <v>49</v>
      </c>
      <c r="N10">
        <v>27</v>
      </c>
      <c r="O10">
        <v>32</v>
      </c>
      <c r="P10">
        <v>21</v>
      </c>
      <c r="Q10">
        <v>9</v>
      </c>
      <c r="R10">
        <v>3</v>
      </c>
      <c r="S10" s="27">
        <f>SUM(G10:P10)</f>
        <v>377</v>
      </c>
      <c r="T10">
        <v>30</v>
      </c>
      <c r="U10">
        <v>34</v>
      </c>
      <c r="V10">
        <v>45</v>
      </c>
      <c r="W10">
        <v>26</v>
      </c>
      <c r="X10">
        <v>48</v>
      </c>
      <c r="Y10">
        <v>50</v>
      </c>
      <c r="Z10">
        <v>46</v>
      </c>
      <c r="AA10">
        <v>30</v>
      </c>
      <c r="AB10">
        <v>37</v>
      </c>
      <c r="AC10">
        <v>63</v>
      </c>
      <c r="AD10">
        <v>12</v>
      </c>
      <c r="AE10">
        <v>4</v>
      </c>
      <c r="AF10" s="27"/>
      <c r="AH10">
        <v>46</v>
      </c>
      <c r="AI10">
        <v>34</v>
      </c>
      <c r="AJ10">
        <v>38</v>
      </c>
      <c r="AK10">
        <v>30</v>
      </c>
      <c r="AL10">
        <v>52</v>
      </c>
      <c r="AM10">
        <v>48</v>
      </c>
      <c r="AN10">
        <v>49</v>
      </c>
      <c r="AO10">
        <v>27</v>
      </c>
      <c r="AP10">
        <v>32</v>
      </c>
      <c r="AQ10">
        <v>21</v>
      </c>
      <c r="AR10">
        <v>9</v>
      </c>
      <c r="AS10">
        <v>3</v>
      </c>
      <c r="AT10" s="27">
        <f>SUM(AH10:AQ10)</f>
        <v>377</v>
      </c>
      <c r="AU10">
        <v>42</v>
      </c>
      <c r="AV10">
        <v>46</v>
      </c>
      <c r="AW10">
        <v>43</v>
      </c>
      <c r="AX10">
        <v>44</v>
      </c>
      <c r="AY10">
        <v>35</v>
      </c>
      <c r="AZ10">
        <v>22</v>
      </c>
      <c r="BA10">
        <v>64</v>
      </c>
      <c r="BB10">
        <v>48</v>
      </c>
      <c r="BC10">
        <v>30</v>
      </c>
      <c r="BD10">
        <v>28</v>
      </c>
      <c r="BE10">
        <v>12</v>
      </c>
      <c r="BF10">
        <v>4</v>
      </c>
      <c r="BG10" s="27"/>
    </row>
    <row r="11" spans="1:59" x14ac:dyDescent="0.2">
      <c r="A11" s="130"/>
      <c r="B11" s="99" t="s">
        <v>62</v>
      </c>
      <c r="C11" s="99"/>
      <c r="D11" s="99"/>
      <c r="E11" s="99"/>
      <c r="F11" s="132"/>
      <c r="G11" s="117" t="s">
        <v>63</v>
      </c>
      <c r="H11" s="118"/>
      <c r="I11" s="118"/>
      <c r="J11" s="118"/>
      <c r="K11" s="118"/>
      <c r="L11" s="118"/>
      <c r="M11" s="118"/>
      <c r="N11" s="118"/>
      <c r="O11" s="118"/>
      <c r="P11" s="119"/>
      <c r="Q11" s="119"/>
      <c r="R11" s="120"/>
      <c r="S11" s="28" t="s">
        <v>64</v>
      </c>
      <c r="T11" s="98" t="s">
        <v>65</v>
      </c>
      <c r="U11" s="99"/>
      <c r="V11" s="99"/>
      <c r="W11" s="99"/>
      <c r="X11" s="99"/>
      <c r="Y11" s="99"/>
      <c r="Z11" s="99"/>
      <c r="AA11" s="99"/>
      <c r="AB11" s="99"/>
      <c r="AC11" s="99"/>
      <c r="AD11" s="100"/>
      <c r="AE11" s="101"/>
      <c r="AF11" s="28" t="s">
        <v>64</v>
      </c>
      <c r="AH11" s="117" t="s">
        <v>63</v>
      </c>
      <c r="AI11" s="118"/>
      <c r="AJ11" s="118"/>
      <c r="AK11" s="118"/>
      <c r="AL11" s="118"/>
      <c r="AM11" s="118"/>
      <c r="AN11" s="118"/>
      <c r="AO11" s="118"/>
      <c r="AP11" s="118"/>
      <c r="AQ11" s="119"/>
      <c r="AR11" s="119"/>
      <c r="AS11" s="120"/>
      <c r="AT11" s="28" t="s">
        <v>64</v>
      </c>
      <c r="AU11" s="98" t="s">
        <v>65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100"/>
      <c r="BF11" s="101"/>
      <c r="BG11" s="28" t="s">
        <v>64</v>
      </c>
    </row>
    <row r="12" spans="1:59" ht="13.5" thickBot="1" x14ac:dyDescent="0.25">
      <c r="A12" s="131"/>
      <c r="B12" s="37" t="s">
        <v>66</v>
      </c>
      <c r="C12" s="37" t="s">
        <v>67</v>
      </c>
      <c r="D12" s="37" t="s">
        <v>68</v>
      </c>
      <c r="E12" s="37" t="s">
        <v>69</v>
      </c>
      <c r="F12" s="37" t="s">
        <v>70</v>
      </c>
      <c r="G12" s="29">
        <v>1</v>
      </c>
      <c r="H12" s="30">
        <v>2</v>
      </c>
      <c r="I12" s="30">
        <v>3</v>
      </c>
      <c r="J12" s="31">
        <v>4</v>
      </c>
      <c r="K12" s="29">
        <v>5</v>
      </c>
      <c r="L12" s="30">
        <v>6</v>
      </c>
      <c r="M12" s="30">
        <v>7</v>
      </c>
      <c r="N12" s="31">
        <v>8</v>
      </c>
      <c r="O12" s="32">
        <v>9</v>
      </c>
      <c r="P12" s="29">
        <v>10</v>
      </c>
      <c r="Q12" s="32"/>
      <c r="R12" s="32"/>
      <c r="S12" s="33"/>
      <c r="T12" s="29">
        <v>1</v>
      </c>
      <c r="U12" s="30">
        <v>2</v>
      </c>
      <c r="V12" s="30">
        <v>3</v>
      </c>
      <c r="W12" s="31">
        <v>4</v>
      </c>
      <c r="X12" s="29">
        <v>5</v>
      </c>
      <c r="Y12" s="30">
        <v>6</v>
      </c>
      <c r="Z12" s="30">
        <v>7</v>
      </c>
      <c r="AA12" s="31">
        <v>8</v>
      </c>
      <c r="AB12" s="32">
        <v>9</v>
      </c>
      <c r="AC12" s="32">
        <v>10</v>
      </c>
      <c r="AD12" s="32"/>
      <c r="AE12" s="32"/>
      <c r="AF12" s="33"/>
      <c r="AH12" s="29">
        <v>1</v>
      </c>
      <c r="AI12" s="30">
        <v>2</v>
      </c>
      <c r="AJ12" s="30">
        <v>3</v>
      </c>
      <c r="AK12" s="31">
        <v>4</v>
      </c>
      <c r="AL12" s="29">
        <v>5</v>
      </c>
      <c r="AM12" s="30">
        <v>6</v>
      </c>
      <c r="AN12" s="30">
        <v>7</v>
      </c>
      <c r="AO12" s="31">
        <v>8</v>
      </c>
      <c r="AP12" s="32">
        <v>9</v>
      </c>
      <c r="AQ12" s="29">
        <v>10</v>
      </c>
      <c r="AR12" s="32"/>
      <c r="AS12" s="32"/>
      <c r="AT12" s="33"/>
      <c r="AU12" s="29">
        <v>1</v>
      </c>
      <c r="AV12" s="30">
        <v>2</v>
      </c>
      <c r="AW12" s="30">
        <v>3</v>
      </c>
      <c r="AX12" s="31">
        <v>4</v>
      </c>
      <c r="AY12" s="29">
        <v>5</v>
      </c>
      <c r="AZ12" s="30">
        <v>6</v>
      </c>
      <c r="BA12" s="30">
        <v>7</v>
      </c>
      <c r="BB12" s="31">
        <v>8</v>
      </c>
      <c r="BC12" s="32">
        <v>9</v>
      </c>
      <c r="BD12" s="32">
        <v>10</v>
      </c>
      <c r="BE12" s="32"/>
      <c r="BF12" s="32"/>
      <c r="BG12" s="33"/>
    </row>
    <row r="13" spans="1:59" ht="13.5" thickBot="1" x14ac:dyDescent="0.25">
      <c r="A13" s="102">
        <v>41</v>
      </c>
      <c r="B13" s="121" t="s">
        <v>97</v>
      </c>
      <c r="C13" s="122"/>
      <c r="D13" s="122"/>
      <c r="E13" s="122"/>
      <c r="F13" s="123"/>
      <c r="G13" s="34">
        <v>6</v>
      </c>
      <c r="H13" s="35">
        <v>6</v>
      </c>
      <c r="I13" s="35">
        <v>6</v>
      </c>
      <c r="J13" s="35">
        <v>5</v>
      </c>
      <c r="K13" s="35">
        <v>6</v>
      </c>
      <c r="L13" s="35">
        <v>6</v>
      </c>
      <c r="M13" s="35">
        <v>6</v>
      </c>
      <c r="N13" s="35">
        <v>5</v>
      </c>
      <c r="O13" s="35">
        <v>6</v>
      </c>
      <c r="P13" s="35">
        <v>6</v>
      </c>
      <c r="Q13" s="36">
        <v>5</v>
      </c>
      <c r="R13" s="36">
        <v>5</v>
      </c>
      <c r="S13" s="42">
        <f>G13*G$10+H13*H$10+I13*I$10+J13*J$10+K13*K$10+L13*L$10+M13*M$10+N13*N$10+O13*O$10+P13*P$10+Q13*Q$10+R13*R$10</f>
        <v>2265</v>
      </c>
      <c r="T13" s="34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6">
        <v>0</v>
      </c>
      <c r="AE13" s="36">
        <v>0</v>
      </c>
      <c r="AF13" s="42">
        <f>T13*T$10+U13*U$10+V13*V$10+W13*W$10+X13*X$10+Y13*Y$10+Z13*Z$10+AA13*AA$10+AB13*AB$10+AC13*AC$10+AD13*AD$10+AE13*AE$10</f>
        <v>0</v>
      </c>
      <c r="AH13" s="34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0</v>
      </c>
      <c r="AQ13" s="35">
        <v>0</v>
      </c>
      <c r="AR13" s="36">
        <v>0</v>
      </c>
      <c r="AS13" s="36">
        <v>0</v>
      </c>
      <c r="AT13" s="42">
        <f>AH13*AH$10+AI13*AI$10+AJ13*AJ$10+AK13*AK$10+AL13*AL$10+AM13*AM$10+AN13*AN$10+AO13*AO$10+AP13*AP$10+AQ13*AQ$10+AR13*AR$10+AS13*AS$10</f>
        <v>0</v>
      </c>
      <c r="AU13" s="34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0</v>
      </c>
      <c r="BE13" s="36">
        <v>0</v>
      </c>
      <c r="BF13" s="36">
        <v>0</v>
      </c>
      <c r="BG13" s="42">
        <f>AU13*AU$10+AV13*AV$10+AW13*AW$10+AX13*AX$10+AY13*AY$10+AZ13*AZ$10+BA13*BA$10+BB13*BB$10+BC13*BC$10+BD13*BD$10+BE13*BE$10+BF13*BF$10</f>
        <v>0</v>
      </c>
    </row>
    <row r="14" spans="1:59" ht="13.5" thickBot="1" x14ac:dyDescent="0.25">
      <c r="A14" s="103"/>
      <c r="B14" s="124"/>
      <c r="C14" s="125"/>
      <c r="D14" s="125"/>
      <c r="E14" s="125"/>
      <c r="F14" s="126"/>
      <c r="G14" s="38">
        <v>6</v>
      </c>
      <c r="H14" s="39">
        <v>6</v>
      </c>
      <c r="I14" s="39">
        <v>6</v>
      </c>
      <c r="J14" s="39">
        <v>5</v>
      </c>
      <c r="K14" s="39">
        <v>5</v>
      </c>
      <c r="L14" s="39">
        <v>6</v>
      </c>
      <c r="M14" s="39">
        <v>6</v>
      </c>
      <c r="N14" s="39">
        <v>5</v>
      </c>
      <c r="O14" s="39">
        <v>6</v>
      </c>
      <c r="P14" s="39">
        <v>6</v>
      </c>
      <c r="Q14" s="40">
        <v>5</v>
      </c>
      <c r="R14" s="40">
        <v>5</v>
      </c>
      <c r="S14" s="42">
        <f>G14*G$10+H14*H$10+I14*I$10+J14*J$10+K14*K$10+L14*L$10+M14*M$10+N14*N$10+O14*O$10+P14*P$10+Q14*Q$10+R14*R$10</f>
        <v>2213</v>
      </c>
      <c r="T14" s="38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40">
        <v>0</v>
      </c>
      <c r="AE14" s="40">
        <v>0</v>
      </c>
      <c r="AF14" s="42">
        <f>T14*T$10+U14*U$10+V14*V$10+W14*W$10+X14*X$10+Y14*Y$10+Z14*Z$10+AA14*AA$10+AB14*AB$10+AC14*AC$10+AD14*AD$10+AE14*AE$10</f>
        <v>0</v>
      </c>
      <c r="AH14" s="38">
        <v>0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40">
        <v>0</v>
      </c>
      <c r="AS14" s="40">
        <v>0</v>
      </c>
      <c r="AT14" s="42">
        <f>AH14*AH$10+AI14*AI$10+AJ14*AJ$10+AK14*AK$10+AL14*AL$10+AM14*AM$10+AN14*AN$10+AO14*AO$10+AP14*AP$10+AQ14*AQ$10+AR14*AR$10+AS14*AS$10</f>
        <v>0</v>
      </c>
      <c r="AU14" s="38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39">
        <v>0</v>
      </c>
      <c r="BD14" s="39">
        <v>0</v>
      </c>
      <c r="BE14" s="40">
        <v>0</v>
      </c>
      <c r="BF14" s="40">
        <v>0</v>
      </c>
      <c r="BG14" s="42">
        <f>AU14*AU$10+AV14*AV$10+AW14*AW$10+AX14*AX$10+AY14*AY$10+AZ14*AZ$10+BA14*BA$10+BB14*BB$10+BC14*BC$10+BD14*BD$10+BE14*BE$10+BF14*BF$10</f>
        <v>0</v>
      </c>
    </row>
    <row r="15" spans="1:59" ht="13.5" thickBot="1" x14ac:dyDescent="0.25">
      <c r="A15" s="104"/>
      <c r="B15" s="41">
        <f>0.4*G15+0.6*T15</f>
        <v>1791.2</v>
      </c>
      <c r="C15" s="43">
        <f>AH15*0.4+AU15*0.6</f>
        <v>0</v>
      </c>
      <c r="D15" s="43"/>
      <c r="E15" s="43"/>
      <c r="F15" s="43"/>
      <c r="G15" s="105">
        <f>S13+S14</f>
        <v>4478</v>
      </c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7"/>
      <c r="T15" s="105">
        <f>AF13+AF14</f>
        <v>0</v>
      </c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7"/>
      <c r="AH15" s="105">
        <f>AT13+AT14</f>
        <v>0</v>
      </c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7"/>
      <c r="AU15" s="105">
        <f>BG13+BG14</f>
        <v>0</v>
      </c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7"/>
    </row>
    <row r="16" spans="1:59" ht="13.5" thickBot="1" x14ac:dyDescent="0.25">
      <c r="A16" s="102">
        <v>42</v>
      </c>
      <c r="B16" s="121" t="s">
        <v>98</v>
      </c>
      <c r="C16" s="122"/>
      <c r="D16" s="122"/>
      <c r="E16" s="122"/>
      <c r="F16" s="123"/>
      <c r="G16" s="34">
        <v>5</v>
      </c>
      <c r="H16" s="35">
        <v>5</v>
      </c>
      <c r="I16" s="35">
        <v>6</v>
      </c>
      <c r="J16" s="35">
        <v>5</v>
      </c>
      <c r="K16" s="35">
        <v>5</v>
      </c>
      <c r="L16" s="35">
        <v>6</v>
      </c>
      <c r="M16" s="35">
        <v>5</v>
      </c>
      <c r="N16" s="35">
        <v>5</v>
      </c>
      <c r="O16" s="35">
        <v>6</v>
      </c>
      <c r="P16" s="35">
        <v>6</v>
      </c>
      <c r="Q16" s="36">
        <v>5</v>
      </c>
      <c r="R16" s="36">
        <v>5</v>
      </c>
      <c r="S16" s="42">
        <f>G16*G$10+H16*H$10+I16*I$10+J16*J$10+K16*K$10+L16*L$10+M16*M$10+N16*N$10+O16*O$10+P16*P$10+Q16*Q$10+R16*R$10</f>
        <v>2084</v>
      </c>
      <c r="T16" s="34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6">
        <v>0</v>
      </c>
      <c r="AE16" s="36">
        <v>0</v>
      </c>
      <c r="AF16" s="42">
        <f>T16*T$10+U16*U$10+V16*V$10+W16*W$10+X16*X$10+Y16*Y$10+Z16*Z$10+AA16*AA$10+AB16*AB$10+AC16*AC$10+AD16*AD$10+AE16*AE$10</f>
        <v>0</v>
      </c>
      <c r="AH16" s="34">
        <v>5</v>
      </c>
      <c r="AI16" s="35">
        <v>5</v>
      </c>
      <c r="AJ16" s="35">
        <v>5</v>
      </c>
      <c r="AK16" s="35">
        <v>4</v>
      </c>
      <c r="AL16" s="35">
        <v>5</v>
      </c>
      <c r="AM16" s="35">
        <v>5</v>
      </c>
      <c r="AN16" s="35">
        <v>4</v>
      </c>
      <c r="AO16" s="35">
        <v>5</v>
      </c>
      <c r="AP16" s="35">
        <v>6</v>
      </c>
      <c r="AQ16" s="35">
        <v>5</v>
      </c>
      <c r="AR16" s="36">
        <v>5</v>
      </c>
      <c r="AS16" s="36">
        <v>5</v>
      </c>
      <c r="AT16" s="42">
        <f>AH16*AH$10+AI16*AI$10+AJ16*AJ$10+AK16*AK$10+AL16*AL$10+AM16*AM$10+AN16*AN$10+AO16*AO$10+AP16*AP$10+AQ16*AQ$10+AR16*AR$10+AS16*AS$10</f>
        <v>1898</v>
      </c>
      <c r="AU16" s="34">
        <v>5</v>
      </c>
      <c r="AV16" s="35">
        <v>5</v>
      </c>
      <c r="AW16" s="35">
        <v>4</v>
      </c>
      <c r="AX16" s="35">
        <v>4</v>
      </c>
      <c r="AY16" s="35">
        <v>3</v>
      </c>
      <c r="AZ16" s="35">
        <v>5</v>
      </c>
      <c r="BA16" s="35">
        <v>0</v>
      </c>
      <c r="BB16" s="35">
        <v>2</v>
      </c>
      <c r="BC16" s="35">
        <v>0</v>
      </c>
      <c r="BD16" s="35">
        <v>3</v>
      </c>
      <c r="BE16" s="36">
        <v>5</v>
      </c>
      <c r="BF16" s="36">
        <v>5</v>
      </c>
      <c r="BG16" s="42">
        <f>AU16*AU$10+AV16*AV$10+AW16*AW$10+AX16*AX$10+AY16*AY$10+AZ16*AZ$10+BA16*BA$10+BB16*BB$10+BC16*BC$10+BD16*BD$10+BE16*BE$10+BF16*BF$10</f>
        <v>1263</v>
      </c>
    </row>
    <row r="17" spans="1:59" ht="13.5" thickBot="1" x14ac:dyDescent="0.25">
      <c r="A17" s="103"/>
      <c r="B17" s="124"/>
      <c r="C17" s="125"/>
      <c r="D17" s="125"/>
      <c r="E17" s="125"/>
      <c r="F17" s="126"/>
      <c r="G17" s="38">
        <v>5</v>
      </c>
      <c r="H17" s="39">
        <v>5</v>
      </c>
      <c r="I17" s="39">
        <v>6</v>
      </c>
      <c r="J17" s="39">
        <v>5</v>
      </c>
      <c r="K17" s="39">
        <v>5</v>
      </c>
      <c r="L17" s="39">
        <v>6</v>
      </c>
      <c r="M17" s="39">
        <v>6</v>
      </c>
      <c r="N17" s="39">
        <v>6</v>
      </c>
      <c r="O17" s="39">
        <v>6</v>
      </c>
      <c r="P17" s="39">
        <v>6</v>
      </c>
      <c r="Q17" s="40">
        <v>5</v>
      </c>
      <c r="R17" s="40">
        <v>5</v>
      </c>
      <c r="S17" s="42">
        <f>G17*G$10+H17*H$10+I17*I$10+J17*J$10+K17*K$10+L17*L$10+M17*M$10+N17*N$10+O17*O$10+P17*P$10+Q17*Q$10+R17*R$10</f>
        <v>2160</v>
      </c>
      <c r="T17" s="38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40">
        <v>0</v>
      </c>
      <c r="AE17" s="40">
        <v>0</v>
      </c>
      <c r="AF17" s="42">
        <f>T17*T$10+U17*U$10+V17*V$10+W17*W$10+X17*X$10+Y17*Y$10+Z17*Z$10+AA17*AA$10+AB17*AB$10+AC17*AC$10+AD17*AD$10+AE17*AE$10</f>
        <v>0</v>
      </c>
      <c r="AH17" s="38">
        <v>5</v>
      </c>
      <c r="AI17" s="39">
        <v>5</v>
      </c>
      <c r="AJ17" s="39">
        <v>6</v>
      </c>
      <c r="AK17" s="39">
        <v>4</v>
      </c>
      <c r="AL17" s="39">
        <v>5</v>
      </c>
      <c r="AM17" s="39">
        <v>4</v>
      </c>
      <c r="AN17" s="39">
        <v>4</v>
      </c>
      <c r="AO17" s="39">
        <v>4</v>
      </c>
      <c r="AP17" s="39">
        <v>5</v>
      </c>
      <c r="AQ17" s="39">
        <v>5</v>
      </c>
      <c r="AR17" s="40">
        <v>5</v>
      </c>
      <c r="AS17" s="40">
        <v>5</v>
      </c>
      <c r="AT17" s="42">
        <f>AH17*AH$10+AI17*AI$10+AJ17*AJ$10+AK17*AK$10+AL17*AL$10+AM17*AM$10+AN17*AN$10+AO17*AO$10+AP17*AP$10+AQ17*AQ$10+AR17*AR$10+AS17*AS$10</f>
        <v>1829</v>
      </c>
      <c r="AU17" s="38">
        <v>4</v>
      </c>
      <c r="AV17" s="39">
        <v>5</v>
      </c>
      <c r="AW17" s="39">
        <v>5</v>
      </c>
      <c r="AX17" s="39">
        <v>4</v>
      </c>
      <c r="AY17" s="39">
        <v>3</v>
      </c>
      <c r="AZ17" s="39">
        <v>5</v>
      </c>
      <c r="BA17" s="39">
        <v>0</v>
      </c>
      <c r="BB17" s="39">
        <v>5</v>
      </c>
      <c r="BC17" s="39">
        <v>4</v>
      </c>
      <c r="BD17" s="39">
        <v>3</v>
      </c>
      <c r="BE17" s="40">
        <v>5</v>
      </c>
      <c r="BF17" s="40">
        <v>5</v>
      </c>
      <c r="BG17" s="42">
        <f>AU17*AU$10+AV17*AV$10+AW17*AW$10+AX17*AX$10+AY17*AY$10+AZ17*AZ$10+BA17*BA$10+BB17*BB$10+BC17*BC$10+BD17*BD$10+BE17*BE$10+BF17*BF$10</f>
        <v>1528</v>
      </c>
    </row>
    <row r="18" spans="1:59" ht="13.5" thickBot="1" x14ac:dyDescent="0.25">
      <c r="A18" s="104"/>
      <c r="B18" s="41">
        <f>0.4*G18+0.6*T18</f>
        <v>1697.6000000000001</v>
      </c>
      <c r="C18" s="57">
        <f>AH18*0.4+AU18*0.6</f>
        <v>3165.4</v>
      </c>
      <c r="D18" s="43"/>
      <c r="E18" s="43"/>
      <c r="F18" s="43"/>
      <c r="G18" s="105">
        <f>S16+S17</f>
        <v>4244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7"/>
      <c r="T18" s="105">
        <f>AF16+AF17</f>
        <v>0</v>
      </c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7"/>
      <c r="AH18" s="105">
        <f>AT16+AT17</f>
        <v>3727</v>
      </c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7"/>
      <c r="AU18" s="105">
        <f>BG16+BG17</f>
        <v>2791</v>
      </c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7"/>
    </row>
  </sheetData>
  <sheetProtection password="B9F9" sheet="1" objects="1" scenarios="1"/>
  <mergeCells count="70">
    <mergeCell ref="AH15:AT15"/>
    <mergeCell ref="AU15:BG15"/>
    <mergeCell ref="AH18:AT18"/>
    <mergeCell ref="AU18:BG18"/>
    <mergeCell ref="BE4:BE9"/>
    <mergeCell ref="BF4:BF9"/>
    <mergeCell ref="AH11:AS11"/>
    <mergeCell ref="AU11:BF11"/>
    <mergeCell ref="AZ4:AZ9"/>
    <mergeCell ref="BA4:BA9"/>
    <mergeCell ref="BB4:BB9"/>
    <mergeCell ref="BC4:BC9"/>
    <mergeCell ref="AV4:AV9"/>
    <mergeCell ref="AY4:AY9"/>
    <mergeCell ref="AQ4:AQ9"/>
    <mergeCell ref="AR4:AR9"/>
    <mergeCell ref="AS4:AS9"/>
    <mergeCell ref="AU4:AU9"/>
    <mergeCell ref="BD4:BD9"/>
    <mergeCell ref="AM4:AM9"/>
    <mergeCell ref="AN4:AN9"/>
    <mergeCell ref="AO4:AO9"/>
    <mergeCell ref="AP4:AP9"/>
    <mergeCell ref="AW4:AW9"/>
    <mergeCell ref="AX4:AX9"/>
    <mergeCell ref="A16:A18"/>
    <mergeCell ref="B16:F17"/>
    <mergeCell ref="G18:S18"/>
    <mergeCell ref="T18:AF18"/>
    <mergeCell ref="AH1:BG3"/>
    <mergeCell ref="AH4:AH9"/>
    <mergeCell ref="AI4:AI9"/>
    <mergeCell ref="AJ4:AJ9"/>
    <mergeCell ref="AK4:AK9"/>
    <mergeCell ref="AL4:AL9"/>
    <mergeCell ref="A4:A12"/>
    <mergeCell ref="G1:AF3"/>
    <mergeCell ref="B13:F14"/>
    <mergeCell ref="B11:F11"/>
    <mergeCell ref="B10:F10"/>
    <mergeCell ref="B4:F9"/>
    <mergeCell ref="R4:R9"/>
    <mergeCell ref="G11:R11"/>
    <mergeCell ref="AE4:AE9"/>
    <mergeCell ref="T11:AE11"/>
    <mergeCell ref="Q4:Q9"/>
    <mergeCell ref="I4:I9"/>
    <mergeCell ref="J4:J9"/>
    <mergeCell ref="K4:K9"/>
    <mergeCell ref="L4:L9"/>
    <mergeCell ref="M4:M9"/>
    <mergeCell ref="N4:N9"/>
    <mergeCell ref="O4:O9"/>
    <mergeCell ref="P4:P9"/>
    <mergeCell ref="AB4:AB9"/>
    <mergeCell ref="AA4:AA9"/>
    <mergeCell ref="U4:U9"/>
    <mergeCell ref="T4:T9"/>
    <mergeCell ref="X4:X9"/>
    <mergeCell ref="Y4:Y9"/>
    <mergeCell ref="A13:A15"/>
    <mergeCell ref="G15:S15"/>
    <mergeCell ref="T15:AF15"/>
    <mergeCell ref="V4:V9"/>
    <mergeCell ref="W4:W9"/>
    <mergeCell ref="AC4:AC9"/>
    <mergeCell ref="AD4:AD9"/>
    <mergeCell ref="Z4:Z9"/>
    <mergeCell ref="G4:G9"/>
    <mergeCell ref="H4:H9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INSCRITOS</vt:lpstr>
      <vt:lpstr>PUNTUACIÓN BÁSICA</vt:lpstr>
      <vt:lpstr>PUNTUACIÓN SPORT</vt:lpstr>
      <vt:lpstr>PUNTUACIÓN INTERMEDIA</vt:lpstr>
      <vt:lpstr>PUNTUACIÓN AVANZADA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leyla vivanco</cp:lastModifiedBy>
  <dcterms:created xsi:type="dcterms:W3CDTF">2009-04-06T17:11:25Z</dcterms:created>
  <dcterms:modified xsi:type="dcterms:W3CDTF">2020-04-23T09:40:40Z</dcterms:modified>
</cp:coreProperties>
</file>