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6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yla\Desktop\aerea\Aeromodelismo\IMAC\RESULTADOS\"/>
    </mc:Choice>
  </mc:AlternateContent>
  <xr:revisionPtr revIDLastSave="0" documentId="8_{1CCF0AFE-1133-4C1D-A06B-69722A02E917}" xr6:coauthVersionLast="45" xr6:coauthVersionMax="45" xr10:uidLastSave="{00000000-0000-0000-0000-000000000000}"/>
  <bookViews>
    <workbookView xWindow="-120" yWindow="-120" windowWidth="20730" windowHeight="11160" activeTab="1"/>
  </bookViews>
  <sheets>
    <sheet name="PUNTUACIÓN PRUEBA" sheetId="14" r:id="rId1"/>
    <sheet name="Clasifficación" sheetId="11" r:id="rId2"/>
    <sheet name="BÁSICA" sheetId="16" r:id="rId3"/>
    <sheet name="SPORT" sheetId="17" r:id="rId4"/>
    <sheet name="INTERMEDIA" sheetId="18" r:id="rId5"/>
    <sheet name="AVANZADA" sheetId="19" r:id="rId6"/>
  </sheets>
  <definedNames>
    <definedName name="_xlnm._FilterDatabase" localSheetId="1" hidden="1">Clasifficación!$A$10:$AA$14</definedName>
    <definedName name="_xlnm.Print_Area" localSheetId="0">'PUNTUACIÓN PRUEBA'!$I$2:$P$52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8" i="16" l="1"/>
  <c r="B86" i="19"/>
  <c r="B78" i="19"/>
  <c r="B70" i="19"/>
  <c r="B62" i="19"/>
  <c r="B54" i="19"/>
  <c r="B46" i="19"/>
  <c r="B38" i="19"/>
  <c r="B30" i="19"/>
  <c r="B22" i="19"/>
  <c r="A86" i="19"/>
  <c r="A78" i="19"/>
  <c r="A70" i="19"/>
  <c r="A62" i="19"/>
  <c r="A54" i="19"/>
  <c r="A46" i="19"/>
  <c r="A38" i="19"/>
  <c r="A30" i="19"/>
  <c r="A22" i="19"/>
  <c r="B14" i="19"/>
  <c r="A14" i="19"/>
  <c r="P92" i="19"/>
  <c r="P91" i="19"/>
  <c r="P90" i="19"/>
  <c r="P93" i="19" s="1"/>
  <c r="P88" i="19"/>
  <c r="P87" i="19"/>
  <c r="P86" i="19"/>
  <c r="P84" i="19"/>
  <c r="P83" i="19"/>
  <c r="P82" i="19"/>
  <c r="P80" i="19"/>
  <c r="P79" i="19"/>
  <c r="P81" i="19" s="1"/>
  <c r="P78" i="19"/>
  <c r="P76" i="19"/>
  <c r="P75" i="19"/>
  <c r="P74" i="19"/>
  <c r="P77" i="19" s="1"/>
  <c r="P72" i="19"/>
  <c r="P71" i="19"/>
  <c r="P70" i="19"/>
  <c r="P73" i="19" s="1"/>
  <c r="P68" i="19"/>
  <c r="P69" i="19" s="1"/>
  <c r="Q66" i="19" s="1"/>
  <c r="C69" i="19" s="1"/>
  <c r="P67" i="19"/>
  <c r="P66" i="19"/>
  <c r="P64" i="19"/>
  <c r="P63" i="19"/>
  <c r="P65" i="19" s="1"/>
  <c r="P62" i="19"/>
  <c r="P60" i="19"/>
  <c r="P59" i="19"/>
  <c r="P58" i="19"/>
  <c r="P61" i="19" s="1"/>
  <c r="P56" i="19"/>
  <c r="P55" i="19"/>
  <c r="P54" i="19"/>
  <c r="P52" i="19"/>
  <c r="P53" i="19" s="1"/>
  <c r="P51" i="19"/>
  <c r="P50" i="19"/>
  <c r="P48" i="19"/>
  <c r="P47" i="19"/>
  <c r="P46" i="19"/>
  <c r="P44" i="19"/>
  <c r="P43" i="19"/>
  <c r="P42" i="19"/>
  <c r="P45" i="19" s="1"/>
  <c r="P40" i="19"/>
  <c r="P39" i="19"/>
  <c r="P38" i="19"/>
  <c r="P36" i="19"/>
  <c r="P37" i="19" s="1"/>
  <c r="Q34" i="19" s="1"/>
  <c r="C37" i="19" s="1"/>
  <c r="P35" i="19"/>
  <c r="P34" i="19"/>
  <c r="P32" i="19"/>
  <c r="P31" i="19"/>
  <c r="P33" i="19" s="1"/>
  <c r="P30" i="19"/>
  <c r="P28" i="19"/>
  <c r="P27" i="19"/>
  <c r="P26" i="19"/>
  <c r="P29" i="19" s="1"/>
  <c r="Q26" i="19" s="1"/>
  <c r="C29" i="19" s="1"/>
  <c r="P24" i="19"/>
  <c r="P23" i="19"/>
  <c r="P22" i="19"/>
  <c r="P25" i="19"/>
  <c r="P20" i="19"/>
  <c r="P19" i="19"/>
  <c r="P18" i="19"/>
  <c r="P21" i="19"/>
  <c r="Q18" i="19" s="1"/>
  <c r="C21" i="19" s="1"/>
  <c r="P16" i="19"/>
  <c r="P15" i="19"/>
  <c r="P14" i="19"/>
  <c r="P17" i="19"/>
  <c r="P11" i="19"/>
  <c r="P10" i="19"/>
  <c r="B86" i="18"/>
  <c r="B78" i="18"/>
  <c r="B70" i="18"/>
  <c r="B62" i="18"/>
  <c r="B54" i="18"/>
  <c r="B46" i="18"/>
  <c r="B38" i="18"/>
  <c r="B30" i="18"/>
  <c r="B22" i="18"/>
  <c r="A86" i="18"/>
  <c r="A78" i="18"/>
  <c r="A70" i="18"/>
  <c r="A62" i="18"/>
  <c r="A54" i="18"/>
  <c r="A46" i="18"/>
  <c r="A38" i="18"/>
  <c r="A30" i="18"/>
  <c r="A22" i="18"/>
  <c r="B14" i="18"/>
  <c r="A14" i="18"/>
  <c r="P92" i="18"/>
  <c r="P91" i="18"/>
  <c r="P93" i="18" s="1"/>
  <c r="P90" i="18"/>
  <c r="P88" i="18"/>
  <c r="P87" i="18"/>
  <c r="P86" i="18"/>
  <c r="P89" i="18" s="1"/>
  <c r="Q86" i="18" s="1"/>
  <c r="B93" i="18" s="1"/>
  <c r="P84" i="18"/>
  <c r="P83" i="18"/>
  <c r="P82" i="18"/>
  <c r="P80" i="18"/>
  <c r="P79" i="18"/>
  <c r="P78" i="18"/>
  <c r="P76" i="18"/>
  <c r="P75" i="18"/>
  <c r="P77" i="18" s="1"/>
  <c r="Q74" i="18" s="1"/>
  <c r="C77" i="18" s="1"/>
  <c r="P74" i="18"/>
  <c r="P72" i="18"/>
  <c r="P71" i="18"/>
  <c r="P70" i="18"/>
  <c r="P73" i="18" s="1"/>
  <c r="P68" i="18"/>
  <c r="P67" i="18"/>
  <c r="P66" i="18"/>
  <c r="P69" i="18" s="1"/>
  <c r="Q42" i="18" s="1"/>
  <c r="C45" i="18" s="1"/>
  <c r="P64" i="18"/>
  <c r="P65" i="18" s="1"/>
  <c r="P63" i="18"/>
  <c r="P62" i="18"/>
  <c r="P60" i="18"/>
  <c r="P59" i="18"/>
  <c r="P61" i="18" s="1"/>
  <c r="P58" i="18"/>
  <c r="P56" i="18"/>
  <c r="P55" i="18"/>
  <c r="P57" i="18" s="1"/>
  <c r="P54" i="18"/>
  <c r="P52" i="18"/>
  <c r="P51" i="18"/>
  <c r="P50" i="18"/>
  <c r="P48" i="18"/>
  <c r="P47" i="18"/>
  <c r="P46" i="18"/>
  <c r="P49" i="18" s="1"/>
  <c r="P44" i="18"/>
  <c r="P43" i="18"/>
  <c r="P42" i="18"/>
  <c r="P40" i="18"/>
  <c r="P39" i="18"/>
  <c r="P38" i="18"/>
  <c r="P41" i="18"/>
  <c r="P36" i="18"/>
  <c r="P37" i="18" s="1"/>
  <c r="P35" i="18"/>
  <c r="P34" i="18"/>
  <c r="P32" i="18"/>
  <c r="P31" i="18"/>
  <c r="P33" i="18" s="1"/>
  <c r="P30" i="18"/>
  <c r="P28" i="18"/>
  <c r="P27" i="18"/>
  <c r="P29" i="18" s="1"/>
  <c r="P26" i="18"/>
  <c r="P24" i="18"/>
  <c r="P23" i="18"/>
  <c r="P22" i="18"/>
  <c r="P25" i="18" s="1"/>
  <c r="P20" i="18"/>
  <c r="P19" i="18"/>
  <c r="P18" i="18"/>
  <c r="P21" i="18" s="1"/>
  <c r="P16" i="18"/>
  <c r="P15" i="18"/>
  <c r="P14" i="18"/>
  <c r="P17" i="18"/>
  <c r="Q14" i="18" s="1"/>
  <c r="B21" i="18" s="1"/>
  <c r="P11" i="18"/>
  <c r="P10" i="18"/>
  <c r="S52" i="11"/>
  <c r="T52" i="11" s="1"/>
  <c r="Q52" i="11"/>
  <c r="R52" i="11" s="1"/>
  <c r="O52" i="11"/>
  <c r="N52" i="11"/>
  <c r="S51" i="11"/>
  <c r="Q51" i="11"/>
  <c r="R51" i="11" s="1"/>
  <c r="O51" i="11"/>
  <c r="N51" i="11"/>
  <c r="S50" i="11"/>
  <c r="T50" i="11" s="1"/>
  <c r="Q50" i="11"/>
  <c r="R50" i="11" s="1"/>
  <c r="O50" i="11"/>
  <c r="N50" i="11"/>
  <c r="S49" i="11"/>
  <c r="Q49" i="11"/>
  <c r="O49" i="11"/>
  <c r="N49" i="11"/>
  <c r="S48" i="11"/>
  <c r="T48" i="11" s="1"/>
  <c r="Q48" i="11"/>
  <c r="R48" i="11" s="1"/>
  <c r="O48" i="11"/>
  <c r="N48" i="11"/>
  <c r="S41" i="11"/>
  <c r="Q41" i="11"/>
  <c r="O41" i="11"/>
  <c r="N41" i="11"/>
  <c r="S40" i="11"/>
  <c r="T40" i="11" s="1"/>
  <c r="Q40" i="11"/>
  <c r="O40" i="11"/>
  <c r="N40" i="11"/>
  <c r="S39" i="11"/>
  <c r="Q39" i="11"/>
  <c r="R39" i="11" s="1"/>
  <c r="U39" i="11" s="1"/>
  <c r="O39" i="11"/>
  <c r="N39" i="11"/>
  <c r="S38" i="11"/>
  <c r="T38" i="11" s="1"/>
  <c r="Q38" i="11"/>
  <c r="O38" i="11"/>
  <c r="N38" i="11"/>
  <c r="B86" i="17"/>
  <c r="A86" i="17"/>
  <c r="B78" i="17"/>
  <c r="A78" i="17"/>
  <c r="B70" i="17"/>
  <c r="A70" i="17"/>
  <c r="B62" i="17"/>
  <c r="A62" i="17"/>
  <c r="B54" i="17"/>
  <c r="A54" i="17"/>
  <c r="B46" i="17"/>
  <c r="A46" i="17"/>
  <c r="B38" i="17"/>
  <c r="A38" i="17"/>
  <c r="B30" i="17"/>
  <c r="A30" i="17"/>
  <c r="B22" i="17"/>
  <c r="A22" i="17"/>
  <c r="B14" i="17"/>
  <c r="A14" i="17"/>
  <c r="P92" i="17"/>
  <c r="P91" i="17"/>
  <c r="P93" i="17" s="1"/>
  <c r="Q90" i="17" s="1"/>
  <c r="C93" i="17" s="1"/>
  <c r="P90" i="17"/>
  <c r="P88" i="17"/>
  <c r="P87" i="17"/>
  <c r="P86" i="17"/>
  <c r="P84" i="17"/>
  <c r="P83" i="17"/>
  <c r="P82" i="17"/>
  <c r="P80" i="17"/>
  <c r="P81" i="17" s="1"/>
  <c r="P79" i="17"/>
  <c r="P78" i="17"/>
  <c r="P76" i="17"/>
  <c r="P75" i="17"/>
  <c r="P77" i="17" s="1"/>
  <c r="P74" i="17"/>
  <c r="P72" i="17"/>
  <c r="P71" i="17"/>
  <c r="P70" i="17"/>
  <c r="P73" i="17" s="1"/>
  <c r="P68" i="17"/>
  <c r="P67" i="17"/>
  <c r="P66" i="17"/>
  <c r="P64" i="17"/>
  <c r="P63" i="17"/>
  <c r="P62" i="17"/>
  <c r="P60" i="17"/>
  <c r="P59" i="17"/>
  <c r="P61" i="17" s="1"/>
  <c r="P58" i="17"/>
  <c r="P56" i="17"/>
  <c r="P55" i="17"/>
  <c r="P54" i="17"/>
  <c r="P57" i="17" s="1"/>
  <c r="Q54" i="17" s="1"/>
  <c r="B61" i="17" s="1"/>
  <c r="P52" i="17"/>
  <c r="P51" i="17"/>
  <c r="P50" i="17"/>
  <c r="P48" i="17"/>
  <c r="P49" i="17" s="1"/>
  <c r="P47" i="17"/>
  <c r="P46" i="17"/>
  <c r="P44" i="17"/>
  <c r="P43" i="17"/>
  <c r="P45" i="17" s="1"/>
  <c r="Q42" i="17" s="1"/>
  <c r="C45" i="17" s="1"/>
  <c r="P42" i="17"/>
  <c r="P40" i="17"/>
  <c r="P39" i="17"/>
  <c r="P38" i="17"/>
  <c r="P41" i="17" s="1"/>
  <c r="P36" i="17"/>
  <c r="P35" i="17"/>
  <c r="P34" i="17"/>
  <c r="P32" i="17"/>
  <c r="P31" i="17"/>
  <c r="P30" i="17"/>
  <c r="P33" i="17"/>
  <c r="P28" i="17"/>
  <c r="P29" i="17" s="1"/>
  <c r="Q26" i="17" s="1"/>
  <c r="C29" i="17" s="1"/>
  <c r="P27" i="17"/>
  <c r="P26" i="17"/>
  <c r="P24" i="17"/>
  <c r="P23" i="17"/>
  <c r="P25" i="17" s="1"/>
  <c r="Q22" i="17" s="1"/>
  <c r="B29" i="17" s="1"/>
  <c r="F22" i="11" s="1"/>
  <c r="P22" i="17"/>
  <c r="P20" i="17"/>
  <c r="P19" i="17"/>
  <c r="P21" i="17" s="1"/>
  <c r="P18" i="17"/>
  <c r="P16" i="17"/>
  <c r="P15" i="17"/>
  <c r="P17" i="17" s="1"/>
  <c r="P14" i="17"/>
  <c r="P11" i="17"/>
  <c r="P10" i="17"/>
  <c r="B86" i="16"/>
  <c r="A86" i="16"/>
  <c r="B78" i="16"/>
  <c r="A78" i="16"/>
  <c r="B70" i="16"/>
  <c r="A70" i="16"/>
  <c r="B62" i="16"/>
  <c r="A62" i="16"/>
  <c r="B54" i="16"/>
  <c r="A54" i="16"/>
  <c r="B46" i="16"/>
  <c r="A46" i="16"/>
  <c r="A38" i="16"/>
  <c r="B30" i="16"/>
  <c r="A30" i="16"/>
  <c r="B22" i="16"/>
  <c r="A22" i="16"/>
  <c r="P92" i="16"/>
  <c r="P91" i="16"/>
  <c r="P90" i="16"/>
  <c r="P93" i="16" s="1"/>
  <c r="P88" i="16"/>
  <c r="P87" i="16"/>
  <c r="P86" i="16"/>
  <c r="P89" i="16"/>
  <c r="P84" i="16"/>
  <c r="P83" i="16"/>
  <c r="P82" i="16"/>
  <c r="P80" i="16"/>
  <c r="P79" i="16"/>
  <c r="P78" i="16"/>
  <c r="P81" i="16" s="1"/>
  <c r="P76" i="16"/>
  <c r="P75" i="16"/>
  <c r="P74" i="16"/>
  <c r="P72" i="16"/>
  <c r="P71" i="16"/>
  <c r="P70" i="16"/>
  <c r="P73" i="16" s="1"/>
  <c r="P68" i="16"/>
  <c r="P67" i="16"/>
  <c r="P66" i="16"/>
  <c r="P69" i="16" s="1"/>
  <c r="Q66" i="16" s="1"/>
  <c r="C69" i="16" s="1"/>
  <c r="P64" i="16"/>
  <c r="P63" i="16"/>
  <c r="P62" i="16"/>
  <c r="P60" i="16"/>
  <c r="P59" i="16"/>
  <c r="P58" i="16"/>
  <c r="P61" i="16"/>
  <c r="P56" i="16"/>
  <c r="P55" i="16"/>
  <c r="P54" i="16"/>
  <c r="P52" i="16"/>
  <c r="P51" i="16"/>
  <c r="P50" i="16"/>
  <c r="P53" i="16"/>
  <c r="P48" i="16"/>
  <c r="P49" i="16" s="1"/>
  <c r="P47" i="16"/>
  <c r="P46" i="16"/>
  <c r="P44" i="16"/>
  <c r="P43" i="16"/>
  <c r="P45" i="16" s="1"/>
  <c r="P42" i="16"/>
  <c r="P40" i="16"/>
  <c r="P39" i="16"/>
  <c r="P41" i="16" s="1"/>
  <c r="P38" i="16"/>
  <c r="P36" i="16"/>
  <c r="P35" i="16"/>
  <c r="P37" i="16" s="1"/>
  <c r="P34" i="16"/>
  <c r="P32" i="16"/>
  <c r="P31" i="16"/>
  <c r="P33" i="16" s="1"/>
  <c r="P30" i="16"/>
  <c r="P28" i="16"/>
  <c r="P27" i="16"/>
  <c r="P29" i="16" s="1"/>
  <c r="P26" i="16"/>
  <c r="P24" i="16"/>
  <c r="P23" i="16"/>
  <c r="P22" i="16"/>
  <c r="P25" i="16" s="1"/>
  <c r="P20" i="16"/>
  <c r="P19" i="16"/>
  <c r="P18" i="16"/>
  <c r="P21" i="16" s="1"/>
  <c r="P16" i="16"/>
  <c r="P15" i="16"/>
  <c r="P14" i="16"/>
  <c r="P17" i="16" s="1"/>
  <c r="P11" i="16"/>
  <c r="S46" i="11"/>
  <c r="Q46" i="11"/>
  <c r="O46" i="11"/>
  <c r="N46" i="11"/>
  <c r="S19" i="11"/>
  <c r="T19" i="11" s="1"/>
  <c r="Q19" i="11"/>
  <c r="R19" i="11" s="1"/>
  <c r="O19" i="11"/>
  <c r="N19" i="11"/>
  <c r="S37" i="11"/>
  <c r="Q37" i="11"/>
  <c r="O37" i="11"/>
  <c r="N37" i="11"/>
  <c r="S36" i="11"/>
  <c r="T36" i="11" s="1"/>
  <c r="Q36" i="11"/>
  <c r="R36" i="11" s="1"/>
  <c r="O36" i="11"/>
  <c r="N36" i="11"/>
  <c r="S45" i="11"/>
  <c r="Q45" i="11"/>
  <c r="R45" i="11" s="1"/>
  <c r="O45" i="11"/>
  <c r="N45" i="11"/>
  <c r="S18" i="11"/>
  <c r="T18" i="11" s="1"/>
  <c r="Q18" i="11"/>
  <c r="R18" i="11" s="1"/>
  <c r="O18" i="11"/>
  <c r="N18" i="11"/>
  <c r="S17" i="11"/>
  <c r="Q17" i="11"/>
  <c r="O17" i="11"/>
  <c r="N17" i="11"/>
  <c r="S16" i="11"/>
  <c r="T16" i="11" s="1"/>
  <c r="Q16" i="11"/>
  <c r="R16" i="11" s="1"/>
  <c r="O16" i="11"/>
  <c r="N16" i="11"/>
  <c r="S15" i="11"/>
  <c r="Q15" i="11"/>
  <c r="R15" i="11" s="1"/>
  <c r="O15" i="11"/>
  <c r="N15" i="11"/>
  <c r="N34" i="11"/>
  <c r="O34" i="11"/>
  <c r="P34" i="11" s="1"/>
  <c r="Q34" i="11"/>
  <c r="S34" i="11"/>
  <c r="P10" i="16"/>
  <c r="A14" i="16"/>
  <c r="B14" i="16"/>
  <c r="N10" i="11"/>
  <c r="O10" i="11"/>
  <c r="P14" i="11" s="1"/>
  <c r="U14" i="11" s="1"/>
  <c r="P10" i="11"/>
  <c r="U10" i="11" s="1"/>
  <c r="Q10" i="11"/>
  <c r="S10" i="11"/>
  <c r="T10" i="11" s="1"/>
  <c r="N11" i="11"/>
  <c r="O11" i="11"/>
  <c r="Q11" i="11"/>
  <c r="S11" i="11"/>
  <c r="T11" i="11" s="1"/>
  <c r="N12" i="11"/>
  <c r="O12" i="11"/>
  <c r="Q12" i="11"/>
  <c r="R12" i="11" s="1"/>
  <c r="S12" i="11"/>
  <c r="T12" i="11" s="1"/>
  <c r="N13" i="11"/>
  <c r="O13" i="11"/>
  <c r="P13" i="11" s="1"/>
  <c r="U13" i="11" s="1"/>
  <c r="Q13" i="11"/>
  <c r="R13" i="11" s="1"/>
  <c r="S13" i="11"/>
  <c r="N14" i="11"/>
  <c r="O14" i="11"/>
  <c r="Q14" i="11"/>
  <c r="S14" i="11"/>
  <c r="T14" i="11" s="1"/>
  <c r="U20" i="11"/>
  <c r="N21" i="11"/>
  <c r="O21" i="11"/>
  <c r="Q21" i="11"/>
  <c r="R21" i="11" s="1"/>
  <c r="S21" i="11"/>
  <c r="T23" i="11" s="1"/>
  <c r="N22" i="11"/>
  <c r="N23" i="11"/>
  <c r="O23" i="11"/>
  <c r="P23" i="11" s="1"/>
  <c r="Q23" i="11"/>
  <c r="R23" i="11" s="1"/>
  <c r="S23" i="11"/>
  <c r="N24" i="11"/>
  <c r="N25" i="11"/>
  <c r="N26" i="11"/>
  <c r="O26" i="11"/>
  <c r="P26" i="11" s="1"/>
  <c r="Q26" i="11"/>
  <c r="R26" i="11"/>
  <c r="S26" i="11"/>
  <c r="N27" i="11"/>
  <c r="O27" i="11"/>
  <c r="Q27" i="11"/>
  <c r="R27" i="11" s="1"/>
  <c r="S27" i="11"/>
  <c r="N28" i="11"/>
  <c r="O28" i="11"/>
  <c r="P28" i="11" s="1"/>
  <c r="U28" i="11" s="1"/>
  <c r="Q28" i="11"/>
  <c r="S28" i="11"/>
  <c r="T28" i="11" s="1"/>
  <c r="N29" i="11"/>
  <c r="O29" i="11"/>
  <c r="Q29" i="11"/>
  <c r="S29" i="11"/>
  <c r="T29" i="11"/>
  <c r="N30" i="11"/>
  <c r="U31" i="11"/>
  <c r="N32" i="11"/>
  <c r="N33" i="11"/>
  <c r="O33" i="11"/>
  <c r="P33" i="11"/>
  <c r="Q33" i="11"/>
  <c r="R44" i="11" s="1"/>
  <c r="R33" i="11"/>
  <c r="U33" i="11" s="1"/>
  <c r="S33" i="11"/>
  <c r="T51" i="11" s="1"/>
  <c r="T39" i="11"/>
  <c r="N35" i="11"/>
  <c r="O35" i="11"/>
  <c r="P35" i="11" s="1"/>
  <c r="Q35" i="11"/>
  <c r="R35" i="11"/>
  <c r="S35" i="11"/>
  <c r="U42" i="11"/>
  <c r="N43" i="11"/>
  <c r="N44" i="11"/>
  <c r="O44" i="11"/>
  <c r="Q44" i="11"/>
  <c r="S44" i="11"/>
  <c r="T44" i="11" s="1"/>
  <c r="N47" i="11"/>
  <c r="O47" i="11"/>
  <c r="P47" i="11" s="1"/>
  <c r="Q47" i="11"/>
  <c r="S47" i="11"/>
  <c r="A10" i="14"/>
  <c r="B10" i="14"/>
  <c r="C10" i="14"/>
  <c r="D10" i="14"/>
  <c r="E10" i="14"/>
  <c r="F10" i="14"/>
  <c r="A11" i="14"/>
  <c r="B11" i="14"/>
  <c r="C11" i="14"/>
  <c r="D11" i="14"/>
  <c r="E11" i="14"/>
  <c r="F11" i="14"/>
  <c r="A12" i="14"/>
  <c r="B12" i="14"/>
  <c r="G12" i="14" s="1"/>
  <c r="C12" i="14"/>
  <c r="D12" i="14"/>
  <c r="E12" i="14"/>
  <c r="F12" i="14"/>
  <c r="A13" i="14"/>
  <c r="B13" i="14"/>
  <c r="C13" i="14"/>
  <c r="D13" i="14"/>
  <c r="E13" i="14"/>
  <c r="F13" i="14"/>
  <c r="G15" i="14"/>
  <c r="A16" i="14"/>
  <c r="B22" i="14" s="1"/>
  <c r="C16" i="14"/>
  <c r="D16" i="14" s="1"/>
  <c r="D22" i="14"/>
  <c r="E16" i="14"/>
  <c r="A17" i="14"/>
  <c r="C17" i="14"/>
  <c r="E17" i="14"/>
  <c r="A18" i="14"/>
  <c r="C18" i="14"/>
  <c r="E18" i="14"/>
  <c r="F18" i="14" s="1"/>
  <c r="A19" i="14"/>
  <c r="B19" i="14" s="1"/>
  <c r="C19" i="14"/>
  <c r="E19" i="14"/>
  <c r="F19" i="14" s="1"/>
  <c r="G19" i="14" s="1"/>
  <c r="A20" i="14"/>
  <c r="B20" i="14"/>
  <c r="C20" i="14"/>
  <c r="D20" i="14"/>
  <c r="E20" i="14"/>
  <c r="A21" i="14"/>
  <c r="C21" i="14"/>
  <c r="D21" i="14" s="1"/>
  <c r="E21" i="14"/>
  <c r="A22" i="14"/>
  <c r="C22" i="14"/>
  <c r="E22" i="14"/>
  <c r="F22" i="14" s="1"/>
  <c r="A23" i="14"/>
  <c r="C23" i="14"/>
  <c r="E23" i="14"/>
  <c r="G29" i="14"/>
  <c r="A30" i="14"/>
  <c r="B30" i="14" s="1"/>
  <c r="C30" i="14"/>
  <c r="D30" i="14"/>
  <c r="E30" i="14"/>
  <c r="A33" i="14"/>
  <c r="C33" i="14"/>
  <c r="E33" i="14"/>
  <c r="P41" i="19"/>
  <c r="P49" i="19"/>
  <c r="Q46" i="19" s="1"/>
  <c r="B53" i="19" s="1"/>
  <c r="P57" i="19"/>
  <c r="P89" i="19"/>
  <c r="P85" i="19"/>
  <c r="T47" i="11"/>
  <c r="T15" i="11"/>
  <c r="R49" i="11"/>
  <c r="T41" i="11"/>
  <c r="P53" i="18"/>
  <c r="P85" i="18"/>
  <c r="P45" i="18"/>
  <c r="P81" i="18"/>
  <c r="R40" i="11"/>
  <c r="P50" i="11"/>
  <c r="P41" i="11"/>
  <c r="P38" i="11"/>
  <c r="U38" i="11" s="1"/>
  <c r="P48" i="11"/>
  <c r="P51" i="11"/>
  <c r="P39" i="11"/>
  <c r="P52" i="11"/>
  <c r="R38" i="11"/>
  <c r="P40" i="11"/>
  <c r="P49" i="11"/>
  <c r="T49" i="11"/>
  <c r="U49" i="11" s="1"/>
  <c r="T34" i="11"/>
  <c r="P53" i="17"/>
  <c r="P69" i="17"/>
  <c r="P37" i="17"/>
  <c r="P85" i="17"/>
  <c r="P65" i="17"/>
  <c r="P89" i="17"/>
  <c r="R46" i="11"/>
  <c r="U46" i="11" s="1"/>
  <c r="P44" i="11"/>
  <c r="U44" i="11" s="1"/>
  <c r="P29" i="11"/>
  <c r="R28" i="11"/>
  <c r="P45" i="11"/>
  <c r="P36" i="11"/>
  <c r="P37" i="11"/>
  <c r="R29" i="11"/>
  <c r="T46" i="11"/>
  <c r="T35" i="11"/>
  <c r="P46" i="11"/>
  <c r="R14" i="11"/>
  <c r="T13" i="11"/>
  <c r="R17" i="11"/>
  <c r="R37" i="11"/>
  <c r="T45" i="11"/>
  <c r="T37" i="11"/>
  <c r="T27" i="11"/>
  <c r="T17" i="11"/>
  <c r="P77" i="16"/>
  <c r="P65" i="16"/>
  <c r="P85" i="16"/>
  <c r="T21" i="11"/>
  <c r="R10" i="11"/>
  <c r="R11" i="11"/>
  <c r="T33" i="11"/>
  <c r="U52" i="11"/>
  <c r="D19" i="14"/>
  <c r="D17" i="14"/>
  <c r="B23" i="14"/>
  <c r="G11" i="14"/>
  <c r="D18" i="14"/>
  <c r="B17" i="14"/>
  <c r="B33" i="14"/>
  <c r="D33" i="14"/>
  <c r="Q74" i="19"/>
  <c r="C77" i="19" s="1"/>
  <c r="Q74" i="16"/>
  <c r="C77" i="16" s="1"/>
  <c r="Q62" i="18"/>
  <c r="B69" i="18" s="1"/>
  <c r="Q14" i="17"/>
  <c r="B21" i="17" s="1"/>
  <c r="Q78" i="16" l="1"/>
  <c r="B85" i="16" s="1"/>
  <c r="F18" i="11" s="1"/>
  <c r="Q70" i="19"/>
  <c r="B77" i="19" s="1"/>
  <c r="F50" i="11" s="1"/>
  <c r="Q38" i="19"/>
  <c r="B45" i="19" s="1"/>
  <c r="Q26" i="16"/>
  <c r="C29" i="16" s="1"/>
  <c r="Q58" i="16"/>
  <c r="C61" i="16" s="1"/>
  <c r="F16" i="14"/>
  <c r="F17" i="14"/>
  <c r="G17" i="14" s="1"/>
  <c r="F21" i="14"/>
  <c r="F23" i="14"/>
  <c r="Q82" i="16"/>
  <c r="C85" i="16" s="1"/>
  <c r="Q18" i="16"/>
  <c r="C21" i="16" s="1"/>
  <c r="Q50" i="16"/>
  <c r="C53" i="16" s="1"/>
  <c r="Q34" i="18"/>
  <c r="C37" i="18" s="1"/>
  <c r="Q46" i="18"/>
  <c r="B53" i="18" s="1"/>
  <c r="U34" i="11"/>
  <c r="Q74" i="17"/>
  <c r="C77" i="17" s="1"/>
  <c r="Q58" i="19"/>
  <c r="C61" i="19" s="1"/>
  <c r="Q54" i="18"/>
  <c r="B61" i="18" s="1"/>
  <c r="Q86" i="17"/>
  <c r="B93" i="17" s="1"/>
  <c r="F30" i="11" s="1"/>
  <c r="U37" i="11"/>
  <c r="Q62" i="17"/>
  <c r="B69" i="17" s="1"/>
  <c r="F20" i="14"/>
  <c r="G20" i="14" s="1"/>
  <c r="G13" i="14"/>
  <c r="P27" i="11"/>
  <c r="U27" i="11" s="1"/>
  <c r="P21" i="11"/>
  <c r="U21" i="11" s="1"/>
  <c r="Q90" i="16"/>
  <c r="C93" i="16" s="1"/>
  <c r="Q26" i="18"/>
  <c r="C29" i="18" s="1"/>
  <c r="Q38" i="18"/>
  <c r="B45" i="18" s="1"/>
  <c r="F35" i="11" s="1"/>
  <c r="Q90" i="19"/>
  <c r="C93" i="19" s="1"/>
  <c r="Q42" i="16"/>
  <c r="C45" i="16" s="1"/>
  <c r="Q50" i="17"/>
  <c r="C53" i="17" s="1"/>
  <c r="U35" i="11"/>
  <c r="Q70" i="17"/>
  <c r="B77" i="17" s="1"/>
  <c r="F28" i="11" s="1"/>
  <c r="Q78" i="17"/>
  <c r="B85" i="17" s="1"/>
  <c r="Q18" i="18"/>
  <c r="C21" i="18" s="1"/>
  <c r="Q50" i="18"/>
  <c r="C53" i="18" s="1"/>
  <c r="Q82" i="18"/>
  <c r="C85" i="18" s="1"/>
  <c r="Q58" i="18"/>
  <c r="C61" i="18" s="1"/>
  <c r="Q70" i="18"/>
  <c r="B77" i="18" s="1"/>
  <c r="F39" i="11" s="1"/>
  <c r="Q90" i="18"/>
  <c r="C93" i="18" s="1"/>
  <c r="F41" i="11" s="1"/>
  <c r="Q22" i="19"/>
  <c r="B29" i="19" s="1"/>
  <c r="F44" i="11" s="1"/>
  <c r="Q30" i="19"/>
  <c r="B37" i="19" s="1"/>
  <c r="F45" i="11" s="1"/>
  <c r="Q14" i="19"/>
  <c r="B21" i="19" s="1"/>
  <c r="F43" i="11" s="1"/>
  <c r="Q86" i="19"/>
  <c r="B93" i="19" s="1"/>
  <c r="Q50" i="19"/>
  <c r="C53" i="19" s="1"/>
  <c r="F47" i="11" s="1"/>
  <c r="Q62" i="19"/>
  <c r="B69" i="19" s="1"/>
  <c r="F49" i="11" s="1"/>
  <c r="Q78" i="19"/>
  <c r="B85" i="19" s="1"/>
  <c r="U36" i="11"/>
  <c r="Q46" i="17"/>
  <c r="B53" i="17" s="1"/>
  <c r="F25" i="11" s="1"/>
  <c r="Q66" i="18"/>
  <c r="C69" i="18" s="1"/>
  <c r="F38" i="11" s="1"/>
  <c r="Q34" i="17"/>
  <c r="C37" i="17" s="1"/>
  <c r="Q82" i="19"/>
  <c r="C85" i="19" s="1"/>
  <c r="G10" i="14"/>
  <c r="Q18" i="17"/>
  <c r="C21" i="17" s="1"/>
  <c r="F21" i="11" s="1"/>
  <c r="Q66" i="17"/>
  <c r="C69" i="17" s="1"/>
  <c r="Q30" i="17"/>
  <c r="B37" i="17" s="1"/>
  <c r="U40" i="11"/>
  <c r="U48" i="11"/>
  <c r="U50" i="11"/>
  <c r="Q42" i="19"/>
  <c r="C45" i="19" s="1"/>
  <c r="Q58" i="17"/>
  <c r="C61" i="17" s="1"/>
  <c r="F26" i="11" s="1"/>
  <c r="Q54" i="19"/>
  <c r="B61" i="19" s="1"/>
  <c r="F48" i="11" s="1"/>
  <c r="U45" i="11"/>
  <c r="Q78" i="18"/>
  <c r="B85" i="18" s="1"/>
  <c r="F40" i="11" s="1"/>
  <c r="F30" i="14"/>
  <c r="F33" i="14"/>
  <c r="G33" i="14" s="1"/>
  <c r="G22" i="14"/>
  <c r="U23" i="11"/>
  <c r="P57" i="16"/>
  <c r="Q54" i="16" s="1"/>
  <c r="B61" i="16" s="1"/>
  <c r="F15" i="11" s="1"/>
  <c r="Q30" i="18"/>
  <c r="B37" i="18" s="1"/>
  <c r="F34" i="11" s="1"/>
  <c r="G30" i="14"/>
  <c r="U26" i="11"/>
  <c r="F32" i="11"/>
  <c r="Q82" i="17"/>
  <c r="C85" i="17" s="1"/>
  <c r="Q38" i="17"/>
  <c r="B45" i="17" s="1"/>
  <c r="F24" i="11" s="1"/>
  <c r="U29" i="11"/>
  <c r="U51" i="11"/>
  <c r="Q14" i="16"/>
  <c r="B21" i="16" s="1"/>
  <c r="F10" i="11" s="1"/>
  <c r="Q34" i="16"/>
  <c r="C37" i="16" s="1"/>
  <c r="Q22" i="18"/>
  <c r="B29" i="18" s="1"/>
  <c r="F33" i="11" s="1"/>
  <c r="P18" i="11"/>
  <c r="U18" i="11" s="1"/>
  <c r="R47" i="11"/>
  <c r="U47" i="11" s="1"/>
  <c r="B21" i="14"/>
  <c r="B18" i="14"/>
  <c r="G18" i="14" s="1"/>
  <c r="P17" i="11"/>
  <c r="U17" i="11" s="1"/>
  <c r="R34" i="11"/>
  <c r="B16" i="14"/>
  <c r="G16" i="14" s="1"/>
  <c r="R41" i="11"/>
  <c r="U41" i="11" s="1"/>
  <c r="P15" i="11"/>
  <c r="U15" i="11" s="1"/>
  <c r="P12" i="11"/>
  <c r="U12" i="11" s="1"/>
  <c r="P16" i="11"/>
  <c r="U16" i="11" s="1"/>
  <c r="D23" i="14"/>
  <c r="G23" i="14" s="1"/>
  <c r="T26" i="11"/>
  <c r="P19" i="11"/>
  <c r="U19" i="11" s="1"/>
  <c r="P11" i="11"/>
  <c r="U11" i="11" s="1"/>
  <c r="F52" i="11" l="1"/>
  <c r="F27" i="11"/>
  <c r="F36" i="11"/>
  <c r="Q46" i="16"/>
  <c r="B53" i="16" s="1"/>
  <c r="F14" i="11" s="1"/>
  <c r="Q62" i="16"/>
  <c r="B69" i="16" s="1"/>
  <c r="F16" i="11" s="1"/>
  <c r="F23" i="11"/>
  <c r="F29" i="11"/>
  <c r="Q86" i="16"/>
  <c r="B93" i="16" s="1"/>
  <c r="F19" i="11" s="1"/>
  <c r="Q70" i="16"/>
  <c r="B77" i="16" s="1"/>
  <c r="F17" i="11" s="1"/>
  <c r="F37" i="11"/>
  <c r="Q38" i="16"/>
  <c r="B45" i="16" s="1"/>
  <c r="F13" i="11" s="1"/>
  <c r="G21" i="14"/>
  <c r="Q30" i="16"/>
  <c r="B37" i="16" s="1"/>
  <c r="F12" i="11" s="1"/>
  <c r="Q22" i="16"/>
  <c r="B29" i="16" s="1"/>
  <c r="F11" i="11" s="1"/>
  <c r="F51" i="11"/>
  <c r="F46" i="11"/>
</calcChain>
</file>

<file path=xl/sharedStrings.xml><?xml version="1.0" encoding="utf-8"?>
<sst xmlns="http://schemas.openxmlformats.org/spreadsheetml/2006/main" count="400" uniqueCount="108">
  <si>
    <t>Puntos LIGA</t>
  </si>
  <si>
    <t>CLUB</t>
  </si>
  <si>
    <t>NOMBRE PILOTO</t>
  </si>
  <si>
    <t>DORSAL LIGA</t>
  </si>
  <si>
    <t>Puntuación Prueba</t>
  </si>
  <si>
    <t xml:space="preserve">TOTAL </t>
  </si>
  <si>
    <t>Nº LICENCIA</t>
  </si>
  <si>
    <t xml:space="preserve">JUECES </t>
  </si>
  <si>
    <t>FIGURAS</t>
  </si>
  <si>
    <t>Nombre</t>
  </si>
  <si>
    <t>CONOCIDA</t>
  </si>
  <si>
    <t>PUNT</t>
  </si>
  <si>
    <t>1ª</t>
  </si>
  <si>
    <t>2ª</t>
  </si>
  <si>
    <t>NÚMERO DORSAL</t>
  </si>
  <si>
    <t>1ª PRUEBA</t>
  </si>
  <si>
    <t>1ª MANGA CONOCIDA</t>
  </si>
  <si>
    <t>2ª MANGA CONOCIDA</t>
  </si>
  <si>
    <t>1ª MANGA DESCONOCIDA</t>
  </si>
  <si>
    <t>Puntos</t>
  </si>
  <si>
    <t>N1000</t>
  </si>
  <si>
    <t>5ª PRUEBA Y CAMPEONATO AUTONÓMICO</t>
  </si>
  <si>
    <t>TOTAL</t>
  </si>
  <si>
    <t>Absoluta</t>
  </si>
  <si>
    <t>Liga</t>
  </si>
  <si>
    <t>1ª MANGA</t>
  </si>
  <si>
    <t>2ª MANGA</t>
  </si>
  <si>
    <t>FINAL</t>
  </si>
  <si>
    <t>Prueba</t>
  </si>
  <si>
    <t>1ª Prueba</t>
  </si>
  <si>
    <t xml:space="preserve">2ª Prueba                </t>
  </si>
  <si>
    <t>3ª Prueba</t>
  </si>
  <si>
    <t>4ª Prueba</t>
  </si>
  <si>
    <t>LIGA FAM IMAC- 2012</t>
  </si>
  <si>
    <t>CATEORIA SPORT</t>
  </si>
  <si>
    <t>CATEORIA BÁSICA</t>
  </si>
  <si>
    <t>CATEORIA INTERMEDIA</t>
  </si>
  <si>
    <t>CATEORIA AVANZADA</t>
  </si>
  <si>
    <t>JORGE GUTIERREZ</t>
  </si>
  <si>
    <t>ALAS DE LA SIERRA</t>
  </si>
  <si>
    <t>BENJAMIN MORENO PALACIOS</t>
  </si>
  <si>
    <t>MIGUEL MORALES CID</t>
  </si>
  <si>
    <t>MAJADAHONDA</t>
  </si>
  <si>
    <t>ANDRES GUILLAMOT</t>
  </si>
  <si>
    <t>FRANCISCO SÁNCHEZ</t>
  </si>
  <si>
    <t>LIBÉLULA</t>
  </si>
  <si>
    <t>AGUSTIN DE GABRIEL</t>
  </si>
  <si>
    <t>JAVIER CALZADO CALLEJO</t>
  </si>
  <si>
    <t>DANIEL GOMEZ MILLAN</t>
  </si>
  <si>
    <t>ANGEL GOMEZ DELGADO</t>
  </si>
  <si>
    <t>JUAN JOSÉ ENGO</t>
  </si>
  <si>
    <t>JOSÉ LÓPEZ SERRANO</t>
  </si>
  <si>
    <t>ICARO RC</t>
  </si>
  <si>
    <t>RC BOADILLA</t>
  </si>
  <si>
    <t>CIRIACO DE LA HORRA</t>
  </si>
  <si>
    <t>RAFAEL ORTIZ</t>
  </si>
  <si>
    <t>B_1</t>
  </si>
  <si>
    <t>B_2</t>
  </si>
  <si>
    <t>B_3</t>
  </si>
  <si>
    <t>B_4</t>
  </si>
  <si>
    <t>B_5</t>
  </si>
  <si>
    <t>B_6</t>
  </si>
  <si>
    <t>B_7</t>
  </si>
  <si>
    <t>B_8</t>
  </si>
  <si>
    <t>B_9</t>
  </si>
  <si>
    <t>S_1</t>
  </si>
  <si>
    <t>S_2</t>
  </si>
  <si>
    <t>S_3</t>
  </si>
  <si>
    <t>S_4</t>
  </si>
  <si>
    <t>S_5</t>
  </si>
  <si>
    <t>S_6</t>
  </si>
  <si>
    <t>S_7</t>
  </si>
  <si>
    <t>S_8</t>
  </si>
  <si>
    <t>S_9</t>
  </si>
  <si>
    <t>S_10</t>
  </si>
  <si>
    <t>B_10</t>
  </si>
  <si>
    <t>I_1</t>
  </si>
  <si>
    <t>I_2</t>
  </si>
  <si>
    <t>I_3</t>
  </si>
  <si>
    <t>I_4</t>
  </si>
  <si>
    <t>I_5</t>
  </si>
  <si>
    <t>I_6</t>
  </si>
  <si>
    <t>A_1</t>
  </si>
  <si>
    <t>A_2</t>
  </si>
  <si>
    <t>A_3</t>
  </si>
  <si>
    <t>A_4</t>
  </si>
  <si>
    <t>A_5</t>
  </si>
  <si>
    <t>PILOTO</t>
  </si>
  <si>
    <t>FIGURA</t>
  </si>
  <si>
    <t>COEF. CONOCIDA</t>
  </si>
  <si>
    <t>COEF. DESCONOCIDA</t>
  </si>
  <si>
    <t>CAJA</t>
  </si>
  <si>
    <t>RUIDO</t>
  </si>
  <si>
    <t>DESCONOCIDA</t>
  </si>
  <si>
    <t>I_7</t>
  </si>
  <si>
    <t>I_8</t>
  </si>
  <si>
    <t>I_9</t>
  </si>
  <si>
    <t>I_10</t>
  </si>
  <si>
    <t>A_6</t>
  </si>
  <si>
    <t>A_7</t>
  </si>
  <si>
    <t>A_8</t>
  </si>
  <si>
    <t>A_9</t>
  </si>
  <si>
    <t>A_10</t>
  </si>
  <si>
    <t>JOSE ALBERTO CARVAJAL</t>
  </si>
  <si>
    <t>JULIO ÁNGEL CONTRERAS</t>
  </si>
  <si>
    <t>TRES CANTOS</t>
  </si>
  <si>
    <t>JOSÉ MARTIN</t>
  </si>
  <si>
    <t>LUIS A. ORTIZ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</si>
</sst>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name val="Arial"/>
    </font>
    <font>
      <sz val="12"/>
      <name val="Arial"/>
      <family val="2"/>
    </font>
    <font>
      <sz val="16"/>
      <name val="Arial"/>
      <family val="2"/>
    </font>
    <font>
      <sz val="20"/>
      <name val="Arial"/>
      <family val="2"/>
    </font>
    <font>
      <sz val="12"/>
      <color indexed="9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8"/>
      <name val="Arial"/>
      <family val="2"/>
    </font>
    <font>
      <b/>
      <sz val="11"/>
      <name val="Arial"/>
      <family val="2"/>
    </font>
    <font>
      <sz val="12"/>
      <color theme="0" tint="-0.249977111117893"/>
      <name val="Arial"/>
      <family val="2"/>
    </font>
    <font>
      <sz val="12"/>
      <color theme="0" tint="-0.14999847407452621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</fills>
  <borders count="4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41">
    <xf numFmtId="0" fontId="0" fillId="0" borderId="0" xfId="0"/>
    <xf numFmtId="0" fontId="1" fillId="0" borderId="0" xfId="0" applyFont="1"/>
    <xf numFmtId="0" fontId="1" fillId="0" borderId="0" xfId="0" applyFont="1" applyBorder="1" applyAlignment="1"/>
    <xf numFmtId="0" fontId="1" fillId="0" borderId="0" xfId="0" applyFont="1" applyBorder="1" applyAlignment="1">
      <alignment horizontal="center"/>
    </xf>
    <xf numFmtId="0" fontId="1" fillId="0" borderId="1" xfId="0" applyFont="1" applyFill="1" applyBorder="1"/>
    <xf numFmtId="0" fontId="1" fillId="0" borderId="1" xfId="0" applyFont="1" applyFill="1" applyBorder="1" applyAlignment="1">
      <alignment horizontal="left"/>
    </xf>
    <xf numFmtId="0" fontId="1" fillId="0" borderId="2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0" fillId="2" borderId="3" xfId="0" applyFill="1" applyBorder="1" applyProtection="1"/>
    <xf numFmtId="0" fontId="0" fillId="2" borderId="4" xfId="0" applyFill="1" applyBorder="1" applyProtection="1"/>
    <xf numFmtId="0" fontId="0" fillId="2" borderId="5" xfId="0" applyFill="1" applyBorder="1" applyProtection="1"/>
    <xf numFmtId="0" fontId="0" fillId="3" borderId="6" xfId="0" applyFill="1" applyBorder="1" applyProtection="1">
      <protection locked="0"/>
    </xf>
    <xf numFmtId="0" fontId="0" fillId="3" borderId="7" xfId="0" applyFill="1" applyBorder="1" applyProtection="1">
      <protection locked="0"/>
    </xf>
    <xf numFmtId="0" fontId="0" fillId="0" borderId="0" xfId="0" applyBorder="1" applyAlignment="1" applyProtection="1">
      <alignment horizontal="center" vertical="center"/>
    </xf>
    <xf numFmtId="0" fontId="0" fillId="3" borderId="8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5" fillId="0" borderId="9" xfId="0" applyFont="1" applyBorder="1" applyAlignment="1">
      <alignment horizontal="center"/>
    </xf>
    <xf numFmtId="1" fontId="0" fillId="10" borderId="0" xfId="0" applyNumberFormat="1" applyFill="1"/>
    <xf numFmtId="1" fontId="0" fillId="0" borderId="0" xfId="0" applyNumberFormat="1"/>
    <xf numFmtId="0" fontId="5" fillId="0" borderId="0" xfId="0" applyFont="1"/>
    <xf numFmtId="0" fontId="5" fillId="0" borderId="10" xfId="0" applyFont="1" applyBorder="1" applyAlignment="1">
      <alignment horizontal="center"/>
    </xf>
    <xf numFmtId="0" fontId="1" fillId="4" borderId="1" xfId="0" applyFont="1" applyFill="1" applyBorder="1" applyAlignment="1">
      <alignment horizontal="center" vertical="center" wrapText="1"/>
    </xf>
    <xf numFmtId="1" fontId="6" fillId="11" borderId="11" xfId="0" applyNumberFormat="1" applyFont="1" applyFill="1" applyBorder="1"/>
    <xf numFmtId="0" fontId="0" fillId="5" borderId="12" xfId="0" applyFill="1" applyBorder="1" applyAlignment="1" applyProtection="1">
      <alignment horizontal="center" vertical="center"/>
    </xf>
    <xf numFmtId="0" fontId="1" fillId="0" borderId="1" xfId="0" applyFont="1" applyBorder="1"/>
    <xf numFmtId="1" fontId="1" fillId="12" borderId="1" xfId="0" applyNumberFormat="1" applyFont="1" applyFill="1" applyBorder="1" applyAlignment="1">
      <alignment horizontal="center"/>
    </xf>
    <xf numFmtId="0" fontId="1" fillId="0" borderId="13" xfId="0" applyFont="1" applyBorder="1"/>
    <xf numFmtId="1" fontId="6" fillId="11" borderId="14" xfId="0" applyNumberFormat="1" applyFont="1" applyFill="1" applyBorder="1"/>
    <xf numFmtId="0" fontId="1" fillId="13" borderId="1" xfId="0" applyFont="1" applyFill="1" applyBorder="1"/>
    <xf numFmtId="0" fontId="0" fillId="6" borderId="7" xfId="0" applyFill="1" applyBorder="1" applyAlignment="1" applyProtection="1">
      <alignment wrapText="1"/>
    </xf>
    <xf numFmtId="0" fontId="0" fillId="6" borderId="1" xfId="0" applyFill="1" applyBorder="1" applyAlignment="1" applyProtection="1">
      <alignment wrapText="1"/>
    </xf>
    <xf numFmtId="0" fontId="1" fillId="0" borderId="15" xfId="0" applyFont="1" applyFill="1" applyBorder="1" applyAlignment="1">
      <alignment horizontal="center"/>
    </xf>
    <xf numFmtId="0" fontId="1" fillId="13" borderId="16" xfId="0" applyFont="1" applyFill="1" applyBorder="1"/>
    <xf numFmtId="0" fontId="1" fillId="0" borderId="16" xfId="0" applyFont="1" applyBorder="1"/>
    <xf numFmtId="1" fontId="1" fillId="12" borderId="16" xfId="0" applyNumberFormat="1" applyFont="1" applyFill="1" applyBorder="1" applyAlignment="1">
      <alignment horizontal="center"/>
    </xf>
    <xf numFmtId="0" fontId="1" fillId="0" borderId="17" xfId="0" applyFont="1" applyBorder="1"/>
    <xf numFmtId="0" fontId="1" fillId="5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1" xfId="0" applyBorder="1" applyAlignment="1"/>
    <xf numFmtId="0" fontId="1" fillId="0" borderId="13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8" fillId="7" borderId="18" xfId="0" applyFont="1" applyFill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0" fillId="11" borderId="19" xfId="0" applyFill="1" applyBorder="1" applyAlignment="1">
      <alignment horizontal="center"/>
    </xf>
    <xf numFmtId="1" fontId="0" fillId="14" borderId="20" xfId="0" applyNumberFormat="1" applyFill="1" applyBorder="1" applyAlignment="1">
      <alignment horizontal="center"/>
    </xf>
    <xf numFmtId="0" fontId="0" fillId="15" borderId="6" xfId="0" applyFill="1" applyBorder="1" applyProtection="1">
      <protection locked="0"/>
    </xf>
    <xf numFmtId="0" fontId="0" fillId="15" borderId="7" xfId="0" applyFill="1" applyBorder="1" applyProtection="1">
      <protection locked="0"/>
    </xf>
    <xf numFmtId="0" fontId="0" fillId="15" borderId="8" xfId="0" applyFill="1" applyBorder="1" applyProtection="1">
      <protection locked="0"/>
    </xf>
    <xf numFmtId="0" fontId="0" fillId="15" borderId="1" xfId="0" applyFill="1" applyBorder="1" applyProtection="1">
      <protection locked="0"/>
    </xf>
    <xf numFmtId="1" fontId="1" fillId="0" borderId="8" xfId="0" applyNumberFormat="1" applyFont="1" applyFill="1" applyBorder="1" applyAlignment="1">
      <alignment horizontal="center"/>
    </xf>
    <xf numFmtId="1" fontId="1" fillId="0" borderId="17" xfId="0" applyNumberFormat="1" applyFont="1" applyFill="1" applyBorder="1" applyAlignment="1">
      <alignment horizontal="center"/>
    </xf>
    <xf numFmtId="3" fontId="1" fillId="0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9" fillId="0" borderId="1" xfId="0" applyFont="1" applyFill="1" applyBorder="1"/>
    <xf numFmtId="0" fontId="7" fillId="0" borderId="0" xfId="0" applyFont="1" applyAlignment="1">
      <alignment horizontal="center" vertical="center"/>
    </xf>
    <xf numFmtId="0" fontId="1" fillId="0" borderId="16" xfId="0" applyFont="1" applyFill="1" applyBorder="1" applyAlignment="1">
      <alignment horizontal="left"/>
    </xf>
    <xf numFmtId="0" fontId="8" fillId="15" borderId="18" xfId="0" applyFont="1" applyFill="1" applyBorder="1" applyAlignment="1">
      <alignment horizontal="center"/>
    </xf>
    <xf numFmtId="1" fontId="0" fillId="16" borderId="21" xfId="0" applyNumberFormat="1" applyFill="1" applyBorder="1" applyAlignment="1">
      <alignment horizontal="center"/>
    </xf>
    <xf numFmtId="1" fontId="0" fillId="16" borderId="18" xfId="0" applyNumberFormat="1" applyFill="1" applyBorder="1" applyAlignment="1">
      <alignment horizontal="center"/>
    </xf>
    <xf numFmtId="0" fontId="0" fillId="0" borderId="11" xfId="0" applyBorder="1" applyAlignment="1">
      <alignment horizontal="center" vertical="center"/>
    </xf>
    <xf numFmtId="0" fontId="1" fillId="0" borderId="11" xfId="0" applyFont="1" applyFill="1" applyBorder="1" applyAlignment="1">
      <alignment horizontal="left"/>
    </xf>
    <xf numFmtId="0" fontId="1" fillId="0" borderId="13" xfId="0" applyFont="1" applyFill="1" applyBorder="1" applyAlignment="1">
      <alignment horizontal="left"/>
    </xf>
    <xf numFmtId="0" fontId="1" fillId="0" borderId="22" xfId="0" applyFont="1" applyFill="1" applyBorder="1" applyAlignment="1">
      <alignment horizontal="left"/>
    </xf>
    <xf numFmtId="1" fontId="1" fillId="0" borderId="23" xfId="0" applyNumberFormat="1" applyFont="1" applyFill="1" applyBorder="1" applyAlignment="1">
      <alignment horizontal="center"/>
    </xf>
    <xf numFmtId="0" fontId="9" fillId="0" borderId="23" xfId="0" applyFont="1" applyFill="1" applyBorder="1"/>
    <xf numFmtId="0" fontId="1" fillId="0" borderId="23" xfId="0" applyFont="1" applyFill="1" applyBorder="1" applyAlignment="1">
      <alignment horizontal="center"/>
    </xf>
    <xf numFmtId="0" fontId="1" fillId="0" borderId="23" xfId="0" applyFont="1" applyBorder="1"/>
    <xf numFmtId="0" fontId="1" fillId="0" borderId="24" xfId="0" applyFont="1" applyBorder="1"/>
    <xf numFmtId="0" fontId="9" fillId="0" borderId="8" xfId="0" applyFont="1" applyFill="1" applyBorder="1"/>
    <xf numFmtId="0" fontId="9" fillId="0" borderId="17" xfId="0" applyFont="1" applyFill="1" applyBorder="1"/>
    <xf numFmtId="0" fontId="1" fillId="0" borderId="8" xfId="0" applyFont="1" applyFill="1" applyBorder="1" applyAlignment="1">
      <alignment horizontal="center"/>
    </xf>
    <xf numFmtId="0" fontId="1" fillId="0" borderId="17" xfId="0" applyFont="1" applyFill="1" applyBorder="1" applyAlignment="1">
      <alignment horizontal="center"/>
    </xf>
    <xf numFmtId="0" fontId="1" fillId="0" borderId="8" xfId="0" applyFont="1" applyBorder="1"/>
    <xf numFmtId="0" fontId="1" fillId="0" borderId="25" xfId="0" applyFont="1" applyBorder="1"/>
    <xf numFmtId="0" fontId="1" fillId="0" borderId="26" xfId="0" applyFont="1" applyBorder="1"/>
    <xf numFmtId="1" fontId="1" fillId="0" borderId="13" xfId="0" applyNumberFormat="1" applyFont="1" applyFill="1" applyBorder="1" applyAlignment="1">
      <alignment horizontal="center"/>
    </xf>
    <xf numFmtId="0" fontId="9" fillId="0" borderId="13" xfId="0" applyFont="1" applyFill="1" applyBorder="1"/>
    <xf numFmtId="0" fontId="1" fillId="0" borderId="22" xfId="0" applyFont="1" applyBorder="1"/>
    <xf numFmtId="1" fontId="6" fillId="0" borderId="27" xfId="0" applyNumberFormat="1" applyFont="1" applyFill="1" applyBorder="1"/>
    <xf numFmtId="0" fontId="9" fillId="0" borderId="27" xfId="0" applyFont="1" applyFill="1" applyBorder="1"/>
    <xf numFmtId="0" fontId="1" fillId="0" borderId="27" xfId="0" applyFont="1" applyFill="1" applyBorder="1" applyAlignment="1">
      <alignment horizontal="center"/>
    </xf>
    <xf numFmtId="0" fontId="0" fillId="0" borderId="27" xfId="0" applyBorder="1"/>
    <xf numFmtId="0" fontId="0" fillId="0" borderId="28" xfId="0" applyBorder="1"/>
    <xf numFmtId="0" fontId="10" fillId="0" borderId="1" xfId="0" applyFont="1" applyBorder="1"/>
    <xf numFmtId="0" fontId="10" fillId="13" borderId="1" xfId="0" applyFont="1" applyFill="1" applyBorder="1"/>
    <xf numFmtId="0" fontId="10" fillId="0" borderId="16" xfId="0" applyFont="1" applyBorder="1"/>
    <xf numFmtId="0" fontId="2" fillId="2" borderId="29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32" xfId="0" applyFont="1" applyBorder="1" applyAlignment="1">
      <alignment horizontal="center"/>
    </xf>
    <xf numFmtId="0" fontId="4" fillId="8" borderId="2" xfId="0" applyFont="1" applyFill="1" applyBorder="1" applyAlignment="1">
      <alignment horizontal="center" vertical="center"/>
    </xf>
    <xf numFmtId="0" fontId="4" fillId="8" borderId="1" xfId="0" applyFont="1" applyFill="1" applyBorder="1" applyAlignment="1">
      <alignment horizontal="center" vertical="center"/>
    </xf>
    <xf numFmtId="0" fontId="4" fillId="8" borderId="1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0" fillId="11" borderId="11" xfId="0" applyFill="1" applyBorder="1" applyAlignment="1">
      <alignment horizontal="center" vertical="center" textRotation="90" wrapText="1"/>
    </xf>
    <xf numFmtId="0" fontId="1" fillId="0" borderId="1" xfId="0" applyFont="1" applyFill="1" applyBorder="1" applyAlignment="1">
      <alignment horizontal="center"/>
    </xf>
    <xf numFmtId="0" fontId="0" fillId="0" borderId="1" xfId="0" applyBorder="1" applyAlignment="1"/>
    <xf numFmtId="0" fontId="0" fillId="2" borderId="30" xfId="0" applyFill="1" applyBorder="1" applyAlignment="1">
      <alignment horizontal="center" vertical="center"/>
    </xf>
    <xf numFmtId="0" fontId="0" fillId="2" borderId="31" xfId="0" applyFill="1" applyBorder="1" applyAlignment="1">
      <alignment horizontal="center" vertical="center"/>
    </xf>
    <xf numFmtId="0" fontId="5" fillId="0" borderId="33" xfId="0" applyFont="1" applyBorder="1" applyAlignment="1">
      <alignment horizontal="center"/>
    </xf>
    <xf numFmtId="0" fontId="0" fillId="0" borderId="34" xfId="0" applyBorder="1" applyAlignment="1">
      <alignment horizontal="center"/>
    </xf>
    <xf numFmtId="0" fontId="5" fillId="0" borderId="34" xfId="0" applyFont="1" applyBorder="1" applyAlignment="1">
      <alignment horizontal="center"/>
    </xf>
    <xf numFmtId="0" fontId="0" fillId="0" borderId="41" xfId="0" applyBorder="1" applyAlignment="1" applyProtection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42" xfId="0" applyBorder="1" applyAlignment="1" applyProtection="1">
      <alignment horizontal="center" vertical="center" wrapText="1"/>
      <protection locked="0"/>
    </xf>
    <xf numFmtId="0" fontId="0" fillId="0" borderId="41" xfId="0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37" xfId="0" applyBorder="1" applyAlignment="1">
      <alignment horizontal="center"/>
    </xf>
    <xf numFmtId="0" fontId="0" fillId="11" borderId="43" xfId="0" applyFill="1" applyBorder="1" applyAlignment="1"/>
    <xf numFmtId="0" fontId="0" fillId="11" borderId="44" xfId="0" applyFill="1" applyBorder="1" applyAlignment="1"/>
    <xf numFmtId="0" fontId="0" fillId="11" borderId="45" xfId="0" applyFill="1" applyBorder="1" applyAlignment="1"/>
    <xf numFmtId="0" fontId="0" fillId="18" borderId="43" xfId="0" applyFill="1" applyBorder="1" applyAlignment="1"/>
    <xf numFmtId="0" fontId="0" fillId="18" borderId="44" xfId="0" applyFill="1" applyBorder="1" applyAlignment="1"/>
    <xf numFmtId="0" fontId="0" fillId="18" borderId="45" xfId="0" applyFill="1" applyBorder="1" applyAlignment="1"/>
    <xf numFmtId="0" fontId="0" fillId="5" borderId="0" xfId="0" applyFill="1" applyBorder="1" applyAlignment="1" applyProtection="1">
      <alignment horizontal="center" vertical="center"/>
    </xf>
    <xf numFmtId="0" fontId="0" fillId="5" borderId="36" xfId="0" applyFill="1" applyBorder="1" applyAlignment="1" applyProtection="1">
      <alignment horizontal="center" vertical="center"/>
    </xf>
    <xf numFmtId="0" fontId="0" fillId="5" borderId="12" xfId="0" applyFill="1" applyBorder="1" applyAlignment="1" applyProtection="1">
      <alignment horizontal="center" vertical="center"/>
    </xf>
    <xf numFmtId="0" fontId="0" fillId="9" borderId="37" xfId="0" applyFill="1" applyBorder="1" applyAlignment="1" applyProtection="1">
      <alignment wrapText="1"/>
    </xf>
    <xf numFmtId="0" fontId="0" fillId="0" borderId="38" xfId="0" applyBorder="1" applyAlignment="1">
      <alignment wrapText="1"/>
    </xf>
    <xf numFmtId="0" fontId="0" fillId="17" borderId="39" xfId="0" applyFill="1" applyBorder="1" applyAlignment="1"/>
    <xf numFmtId="0" fontId="0" fillId="0" borderId="40" xfId="0" applyBorder="1" applyAlignment="1"/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textRotation="90" wrapText="1"/>
    </xf>
    <xf numFmtId="0" fontId="7" fillId="2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7" borderId="35" xfId="0" applyFont="1" applyFill="1" applyBorder="1" applyAlignment="1">
      <alignment horizontal="center" vertical="center"/>
    </xf>
    <xf numFmtId="0" fontId="0" fillId="7" borderId="0" xfId="0" applyFill="1" applyBorder="1" applyAlignment="1">
      <alignment horizontal="center" vertical="center"/>
    </xf>
    <xf numFmtId="0" fontId="0" fillId="0" borderId="0" xfId="0" applyAlignment="1"/>
    <xf numFmtId="0" fontId="0" fillId="7" borderId="35" xfId="0" applyFill="1" applyBorder="1" applyAlignment="1">
      <alignment horizontal="center" vertical="center"/>
    </xf>
    <xf numFmtId="0" fontId="0" fillId="5" borderId="0" xfId="0" applyFill="1" applyBorder="1" applyAlignment="1" applyProtection="1">
      <alignment horizontal="center" vertical="center" textRotation="90"/>
    </xf>
    <xf numFmtId="0" fontId="0" fillId="0" borderId="0" xfId="0" applyAlignment="1">
      <alignment textRotation="90"/>
    </xf>
    <xf numFmtId="0" fontId="0" fillId="0" borderId="32" xfId="0" applyBorder="1" applyAlignment="1">
      <alignment textRotation="9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3"/>
  <sheetViews>
    <sheetView topLeftCell="H4" zoomScale="80" zoomScaleNormal="80" workbookViewId="0">
      <selection activeCell="K13" sqref="K13"/>
    </sheetView>
  </sheetViews>
  <sheetFormatPr baseColWidth="10" defaultRowHeight="15" outlineLevelCol="1" x14ac:dyDescent="0.2"/>
  <cols>
    <col min="1" max="2" width="12.42578125" hidden="1" customWidth="1" outlineLevel="1"/>
    <col min="3" max="7" width="11.42578125" hidden="1" customWidth="1" outlineLevel="1"/>
    <col min="8" max="8" width="12" bestFit="1" customWidth="1" collapsed="1"/>
    <col min="10" max="10" width="37" bestFit="1" customWidth="1"/>
    <col min="11" max="11" width="24.42578125" bestFit="1" customWidth="1"/>
    <col min="12" max="12" width="14.140625" style="1" customWidth="1"/>
    <col min="13" max="13" width="12.5703125" style="1" customWidth="1"/>
    <col min="14" max="14" width="10.7109375" style="1" customWidth="1"/>
    <col min="15" max="15" width="12.5703125" style="1" customWidth="1"/>
  </cols>
  <sheetData>
    <row r="1" spans="1:16" ht="15.75" thickBot="1" x14ac:dyDescent="0.25">
      <c r="L1" s="2"/>
      <c r="M1" s="2"/>
      <c r="N1" s="2"/>
      <c r="O1" s="2"/>
    </row>
    <row r="2" spans="1:16" ht="13.5" customHeight="1" thickTop="1" x14ac:dyDescent="0.2">
      <c r="I2" s="86" t="s">
        <v>33</v>
      </c>
      <c r="J2" s="87"/>
      <c r="K2" s="87"/>
      <c r="L2" s="87"/>
      <c r="M2" s="87"/>
      <c r="N2" s="87"/>
      <c r="O2" s="87"/>
      <c r="P2" s="88"/>
    </row>
    <row r="3" spans="1:16" ht="15.75" customHeight="1" x14ac:dyDescent="0.2">
      <c r="I3" s="89"/>
      <c r="J3" s="90"/>
      <c r="K3" s="90"/>
      <c r="L3" s="90"/>
      <c r="M3" s="90"/>
      <c r="N3" s="90"/>
      <c r="O3" s="90"/>
      <c r="P3" s="91"/>
    </row>
    <row r="4" spans="1:16" ht="52.5" customHeight="1" thickBot="1" x14ac:dyDescent="0.35">
      <c r="A4" s="96" t="s">
        <v>21</v>
      </c>
      <c r="B4" s="96"/>
      <c r="C4" s="96"/>
      <c r="D4" s="96"/>
      <c r="E4" s="96"/>
      <c r="F4" s="96"/>
      <c r="I4" s="92" t="s">
        <v>3</v>
      </c>
      <c r="J4" s="94" t="s">
        <v>2</v>
      </c>
      <c r="K4" s="94" t="s">
        <v>1</v>
      </c>
      <c r="L4" s="100" t="s">
        <v>25</v>
      </c>
      <c r="M4" s="100"/>
      <c r="N4" s="100" t="s">
        <v>26</v>
      </c>
      <c r="O4" s="100"/>
      <c r="P4" s="101" t="s">
        <v>27</v>
      </c>
    </row>
    <row r="5" spans="1:16" ht="30" customHeight="1" thickBot="1" x14ac:dyDescent="0.25">
      <c r="A5" s="20" t="s">
        <v>19</v>
      </c>
      <c r="B5" s="16" t="s">
        <v>20</v>
      </c>
      <c r="C5" s="16" t="s">
        <v>19</v>
      </c>
      <c r="D5" s="16" t="s">
        <v>20</v>
      </c>
      <c r="E5" s="16" t="s">
        <v>19</v>
      </c>
      <c r="F5" s="16" t="s">
        <v>20</v>
      </c>
      <c r="I5" s="93"/>
      <c r="J5" s="95"/>
      <c r="K5" s="95"/>
      <c r="L5" s="21" t="s">
        <v>23</v>
      </c>
      <c r="M5" s="21" t="s">
        <v>20</v>
      </c>
      <c r="N5" s="21" t="s">
        <v>23</v>
      </c>
      <c r="O5" s="21" t="s">
        <v>20</v>
      </c>
      <c r="P5" s="101"/>
    </row>
    <row r="6" spans="1:16" ht="12.75" x14ac:dyDescent="0.2">
      <c r="I6" s="93"/>
      <c r="J6" s="95"/>
      <c r="K6" s="95"/>
      <c r="L6" s="37"/>
      <c r="M6" s="37"/>
      <c r="N6" s="37"/>
      <c r="O6" s="37"/>
      <c r="P6" s="59"/>
    </row>
    <row r="7" spans="1:16" x14ac:dyDescent="0.2">
      <c r="I7" s="97" t="s">
        <v>7</v>
      </c>
      <c r="J7" s="98"/>
      <c r="K7" s="98"/>
      <c r="L7" s="98"/>
      <c r="M7" s="98"/>
      <c r="N7" s="98"/>
      <c r="O7" s="98"/>
      <c r="P7" s="99"/>
    </row>
    <row r="8" spans="1:16" x14ac:dyDescent="0.2">
      <c r="I8" s="6"/>
      <c r="J8" s="4"/>
      <c r="K8" s="5"/>
      <c r="L8" s="5"/>
      <c r="M8" s="5"/>
      <c r="N8" s="5"/>
      <c r="O8" s="5"/>
      <c r="P8" s="60"/>
    </row>
    <row r="9" spans="1:16" x14ac:dyDescent="0.2">
      <c r="A9" s="17"/>
      <c r="B9" s="17"/>
      <c r="C9" s="17"/>
      <c r="D9" s="17"/>
      <c r="E9" s="17"/>
      <c r="F9" s="17"/>
      <c r="G9" s="18"/>
      <c r="I9" s="97" t="s">
        <v>35</v>
      </c>
      <c r="J9" s="98"/>
      <c r="K9" s="98"/>
      <c r="L9" s="98"/>
      <c r="M9" s="98"/>
      <c r="N9" s="98"/>
      <c r="O9" s="98"/>
      <c r="P9" s="99"/>
    </row>
    <row r="10" spans="1:16" ht="20.100000000000001" customHeight="1" x14ac:dyDescent="0.25">
      <c r="A10" s="17" t="e">
        <f>#REF!</f>
        <v>#REF!</v>
      </c>
      <c r="B10" s="17" t="e">
        <f>(A10*1000)/MAX(#REF!)</f>
        <v>#REF!</v>
      </c>
      <c r="C10" s="17" t="e">
        <f>#REF!</f>
        <v>#REF!</v>
      </c>
      <c r="D10" s="17" t="e">
        <f>(C10*1000)/MAX(#REF!)</f>
        <v>#REF!</v>
      </c>
      <c r="E10" s="17" t="e">
        <f>#REF!</f>
        <v>#REF!</v>
      </c>
      <c r="F10" s="17" t="e">
        <f>(E10*1000)/MAX(#REF!)</f>
        <v>#REF!</v>
      </c>
      <c r="G10" s="18" t="e">
        <f>0.4*((B10+F10)-MIN(B10,F10))+0.6*D10</f>
        <v>#REF!</v>
      </c>
      <c r="I10" s="6" t="s">
        <v>56</v>
      </c>
      <c r="J10" s="4" t="s">
        <v>48</v>
      </c>
      <c r="K10" s="26" t="s">
        <v>53</v>
      </c>
      <c r="L10" s="49"/>
      <c r="M10" s="50"/>
      <c r="N10" s="63"/>
      <c r="O10" s="75"/>
      <c r="P10" s="78"/>
    </row>
    <row r="11" spans="1:16" ht="20.100000000000001" customHeight="1" x14ac:dyDescent="0.25">
      <c r="A11" s="17" t="e">
        <f>#REF!</f>
        <v>#REF!</v>
      </c>
      <c r="B11" s="17" t="e">
        <f>(A11*1000)/MAX(#REF!)</f>
        <v>#REF!</v>
      </c>
      <c r="C11" s="17" t="e">
        <f>#REF!</f>
        <v>#REF!</v>
      </c>
      <c r="D11" s="17" t="e">
        <f>(C11*1000)/MAX(#REF!)</f>
        <v>#REF!</v>
      </c>
      <c r="E11" s="17" t="e">
        <f>#REF!</f>
        <v>#REF!</v>
      </c>
      <c r="F11" s="17" t="e">
        <f>(E11*1000)/MAX(#REF!)</f>
        <v>#REF!</v>
      </c>
      <c r="G11" s="18" t="e">
        <f>0.4*((B11+F11)-MIN(B11,F11))+0.6*D11</f>
        <v>#REF!</v>
      </c>
      <c r="I11" s="6" t="s">
        <v>57</v>
      </c>
      <c r="J11" s="4" t="s">
        <v>51</v>
      </c>
      <c r="K11" s="26" t="s">
        <v>52</v>
      </c>
      <c r="L11" s="49"/>
      <c r="M11" s="50"/>
      <c r="N11" s="63"/>
      <c r="O11" s="75"/>
      <c r="P11" s="78"/>
    </row>
    <row r="12" spans="1:16" ht="20.100000000000001" customHeight="1" x14ac:dyDescent="0.25">
      <c r="A12" s="17" t="e">
        <f>#REF!</f>
        <v>#REF!</v>
      </c>
      <c r="B12" s="17" t="e">
        <f>(A12*1000)/MAX(#REF!)</f>
        <v>#REF!</v>
      </c>
      <c r="C12" s="17" t="e">
        <f>#REF!</f>
        <v>#REF!</v>
      </c>
      <c r="D12" s="17" t="e">
        <f>(C12*1000)/MAX(#REF!)</f>
        <v>#REF!</v>
      </c>
      <c r="E12" s="17" t="e">
        <f>#REF!</f>
        <v>#REF!</v>
      </c>
      <c r="F12" s="17" t="e">
        <f>(E12*1000)/MAX(#REF!)</f>
        <v>#REF!</v>
      </c>
      <c r="G12" s="18" t="e">
        <f>0.4*((B12+F12)-MIN(B12,F12))+0.6*D12</f>
        <v>#REF!</v>
      </c>
      <c r="I12" s="6" t="s">
        <v>58</v>
      </c>
      <c r="J12" s="4" t="s">
        <v>49</v>
      </c>
      <c r="K12" s="26" t="s">
        <v>53</v>
      </c>
      <c r="L12" s="49"/>
      <c r="M12" s="50"/>
      <c r="N12" s="63"/>
      <c r="O12" s="75"/>
      <c r="P12" s="78"/>
    </row>
    <row r="13" spans="1:16" ht="20.100000000000001" customHeight="1" x14ac:dyDescent="0.25">
      <c r="A13" s="17" t="e">
        <f>#REF!</f>
        <v>#REF!</v>
      </c>
      <c r="B13" s="17" t="e">
        <f>(A13*1000)/MAX(#REF!)</f>
        <v>#REF!</v>
      </c>
      <c r="C13" s="17" t="e">
        <f>#REF!</f>
        <v>#REF!</v>
      </c>
      <c r="D13" s="17" t="e">
        <f>(C13*1000)/MAX(#REF!)</f>
        <v>#REF!</v>
      </c>
      <c r="E13" s="17" t="e">
        <f>#REF!</f>
        <v>#REF!</v>
      </c>
      <c r="F13" s="17" t="e">
        <f>(E13*1000)/MAX(#REF!)</f>
        <v>#REF!</v>
      </c>
      <c r="G13" s="18" t="e">
        <f>0.4*((B13+F13)-MIN(B13,F13))+0.6*D13</f>
        <v>#REF!</v>
      </c>
      <c r="I13" s="6" t="s">
        <v>59</v>
      </c>
      <c r="J13" s="4" t="s">
        <v>54</v>
      </c>
      <c r="K13" s="26" t="s">
        <v>45</v>
      </c>
      <c r="M13" s="50"/>
      <c r="N13" s="63"/>
      <c r="O13" s="75"/>
      <c r="P13" s="78"/>
    </row>
    <row r="14" spans="1:16" ht="20.100000000000001" customHeight="1" x14ac:dyDescent="0.25">
      <c r="A14" s="17"/>
      <c r="B14" s="17"/>
      <c r="C14" s="17"/>
      <c r="D14" s="17"/>
      <c r="E14" s="17"/>
      <c r="F14" s="17"/>
      <c r="G14" s="18"/>
      <c r="I14" s="6" t="s">
        <v>60</v>
      </c>
      <c r="J14" s="24"/>
      <c r="K14" s="26"/>
      <c r="L14" s="49"/>
      <c r="M14" s="50"/>
      <c r="N14" s="63"/>
      <c r="O14" s="75"/>
      <c r="P14" s="78"/>
    </row>
    <row r="15" spans="1:16" ht="20.100000000000001" customHeight="1" x14ac:dyDescent="0.2">
      <c r="A15" s="17"/>
      <c r="B15" s="17"/>
      <c r="C15" s="17"/>
      <c r="D15" s="17"/>
      <c r="E15" s="17"/>
      <c r="F15" s="17"/>
      <c r="G15" s="18">
        <f t="shared" ref="G15:G33" si="0">0.4*((B15+F15)-MIN(B15,F15))+0.6*D15</f>
        <v>0</v>
      </c>
      <c r="I15" s="6" t="s">
        <v>61</v>
      </c>
      <c r="J15" s="24"/>
      <c r="K15" s="26"/>
      <c r="L15" s="68"/>
      <c r="M15" s="69"/>
      <c r="N15" s="64"/>
      <c r="O15" s="76"/>
      <c r="P15" s="79"/>
    </row>
    <row r="16" spans="1:16" ht="20.100000000000001" customHeight="1" x14ac:dyDescent="0.25">
      <c r="A16" s="17" t="e">
        <f>#REF!</f>
        <v>#REF!</v>
      </c>
      <c r="B16" s="17" t="e">
        <f t="shared" ref="B16:B23" si="1">(A16*1000)/MAX(A$16:A$22)</f>
        <v>#REF!</v>
      </c>
      <c r="C16" s="17" t="e">
        <f>#REF!</f>
        <v>#REF!</v>
      </c>
      <c r="D16" s="17" t="e">
        <f t="shared" ref="D16:D23" si="2">(C16*1000)/MAX(C$16:C$22)</f>
        <v>#REF!</v>
      </c>
      <c r="E16" s="17" t="e">
        <f>#REF!</f>
        <v>#REF!</v>
      </c>
      <c r="F16" s="17" t="e">
        <f t="shared" ref="F16:F23" si="3">(E16*1000)/MAX(E$16:E$22)</f>
        <v>#REF!</v>
      </c>
      <c r="G16" s="18" t="e">
        <f t="shared" si="0"/>
        <v>#REF!</v>
      </c>
      <c r="I16" s="6" t="s">
        <v>62</v>
      </c>
      <c r="J16" s="24"/>
      <c r="K16" s="26"/>
      <c r="L16" s="49"/>
      <c r="M16" s="50"/>
      <c r="N16" s="63"/>
      <c r="O16" s="75"/>
      <c r="P16" s="78"/>
    </row>
    <row r="17" spans="1:16" ht="20.100000000000001" customHeight="1" x14ac:dyDescent="0.25">
      <c r="A17" s="17" t="e">
        <f>#REF!</f>
        <v>#REF!</v>
      </c>
      <c r="B17" s="17" t="e">
        <f t="shared" si="1"/>
        <v>#REF!</v>
      </c>
      <c r="C17" s="17" t="e">
        <f>#REF!</f>
        <v>#REF!</v>
      </c>
      <c r="D17" s="17" t="e">
        <f t="shared" si="2"/>
        <v>#REF!</v>
      </c>
      <c r="E17" s="17" t="e">
        <f>#REF!</f>
        <v>#REF!</v>
      </c>
      <c r="F17" s="17" t="e">
        <f t="shared" si="3"/>
        <v>#REF!</v>
      </c>
      <c r="G17" s="18" t="e">
        <f t="shared" si="0"/>
        <v>#REF!</v>
      </c>
      <c r="I17" s="6" t="s">
        <v>63</v>
      </c>
      <c r="J17" s="24"/>
      <c r="K17" s="26"/>
      <c r="L17" s="49"/>
      <c r="M17" s="50"/>
      <c r="N17" s="63"/>
      <c r="O17" s="75"/>
      <c r="P17" s="78"/>
    </row>
    <row r="18" spans="1:16" ht="20.100000000000001" customHeight="1" x14ac:dyDescent="0.25">
      <c r="A18" s="17" t="e">
        <f>#REF!</f>
        <v>#REF!</v>
      </c>
      <c r="B18" s="17" t="e">
        <f t="shared" si="1"/>
        <v>#REF!</v>
      </c>
      <c r="C18" s="17" t="e">
        <f>#REF!</f>
        <v>#REF!</v>
      </c>
      <c r="D18" s="17" t="e">
        <f t="shared" si="2"/>
        <v>#REF!</v>
      </c>
      <c r="E18" s="17" t="e">
        <f>#REF!</f>
        <v>#REF!</v>
      </c>
      <c r="F18" s="17" t="e">
        <f t="shared" si="3"/>
        <v>#REF!</v>
      </c>
      <c r="G18" s="18" t="e">
        <f t="shared" si="0"/>
        <v>#REF!</v>
      </c>
      <c r="I18" s="6" t="s">
        <v>64</v>
      </c>
      <c r="J18" s="24"/>
      <c r="K18" s="26"/>
      <c r="L18" s="49"/>
      <c r="M18" s="50"/>
      <c r="N18" s="63"/>
      <c r="O18" s="75"/>
      <c r="P18" s="78"/>
    </row>
    <row r="19" spans="1:16" ht="20.100000000000001" customHeight="1" x14ac:dyDescent="0.25">
      <c r="A19" s="17" t="e">
        <f>#REF!</f>
        <v>#REF!</v>
      </c>
      <c r="B19" s="17" t="e">
        <f t="shared" si="1"/>
        <v>#REF!</v>
      </c>
      <c r="C19" s="17" t="e">
        <f>#REF!</f>
        <v>#REF!</v>
      </c>
      <c r="D19" s="17" t="e">
        <f t="shared" si="2"/>
        <v>#REF!</v>
      </c>
      <c r="E19" s="17" t="e">
        <f>#REF!</f>
        <v>#REF!</v>
      </c>
      <c r="F19" s="17" t="e">
        <f t="shared" si="3"/>
        <v>#REF!</v>
      </c>
      <c r="G19" s="18" t="e">
        <f t="shared" si="0"/>
        <v>#REF!</v>
      </c>
      <c r="I19" s="6" t="s">
        <v>75</v>
      </c>
      <c r="J19" s="24"/>
      <c r="K19" s="26"/>
      <c r="L19" s="49"/>
      <c r="M19" s="50"/>
      <c r="N19" s="63"/>
      <c r="O19" s="75"/>
      <c r="P19" s="78"/>
    </row>
    <row r="20" spans="1:16" ht="17.25" customHeight="1" x14ac:dyDescent="0.2">
      <c r="A20" s="17" t="e">
        <f>#REF!</f>
        <v>#REF!</v>
      </c>
      <c r="B20" s="17" t="e">
        <f t="shared" si="1"/>
        <v>#REF!</v>
      </c>
      <c r="C20" s="17" t="e">
        <f>#REF!</f>
        <v>#REF!</v>
      </c>
      <c r="D20" s="17" t="e">
        <f t="shared" si="2"/>
        <v>#REF!</v>
      </c>
      <c r="E20" s="17" t="e">
        <f>#REF!</f>
        <v>#REF!</v>
      </c>
      <c r="F20" s="17" t="e">
        <f t="shared" si="3"/>
        <v>#REF!</v>
      </c>
      <c r="G20" s="18" t="e">
        <f t="shared" si="0"/>
        <v>#REF!</v>
      </c>
      <c r="I20" s="97" t="s">
        <v>34</v>
      </c>
      <c r="J20" s="98"/>
      <c r="K20" s="98"/>
      <c r="L20" s="98"/>
      <c r="M20" s="98"/>
      <c r="N20" s="98"/>
      <c r="O20" s="98"/>
      <c r="P20" s="99"/>
    </row>
    <row r="21" spans="1:16" ht="20.100000000000001" customHeight="1" x14ac:dyDescent="0.25">
      <c r="A21" s="17" t="e">
        <f>#REF!</f>
        <v>#REF!</v>
      </c>
      <c r="B21" s="17" t="e">
        <f t="shared" si="1"/>
        <v>#REF!</v>
      </c>
      <c r="C21" s="17" t="e">
        <f>#REF!</f>
        <v>#REF!</v>
      </c>
      <c r="D21" s="17" t="e">
        <f t="shared" si="2"/>
        <v>#REF!</v>
      </c>
      <c r="E21" s="17" t="e">
        <f>#REF!</f>
        <v>#REF!</v>
      </c>
      <c r="F21" s="17" t="e">
        <f t="shared" si="3"/>
        <v>#REF!</v>
      </c>
      <c r="G21" s="18" t="e">
        <f t="shared" si="0"/>
        <v>#REF!</v>
      </c>
      <c r="I21" s="6" t="s">
        <v>65</v>
      </c>
      <c r="J21" s="4" t="s">
        <v>50</v>
      </c>
      <c r="K21" s="61" t="s">
        <v>45</v>
      </c>
      <c r="L21" s="49"/>
      <c r="M21" s="50"/>
      <c r="N21" s="63"/>
      <c r="O21" s="75"/>
      <c r="P21" s="78"/>
    </row>
    <row r="22" spans="1:16" ht="20.100000000000001" customHeight="1" x14ac:dyDescent="0.25">
      <c r="A22" s="17" t="e">
        <f>#REF!</f>
        <v>#REF!</v>
      </c>
      <c r="B22" s="17" t="e">
        <f t="shared" si="1"/>
        <v>#REF!</v>
      </c>
      <c r="C22" s="17" t="e">
        <f>#REF!</f>
        <v>#REF!</v>
      </c>
      <c r="D22" s="17" t="e">
        <f t="shared" si="2"/>
        <v>#REF!</v>
      </c>
      <c r="E22" s="17" t="e">
        <f>#REF!</f>
        <v>#REF!</v>
      </c>
      <c r="F22" s="17" t="e">
        <f t="shared" si="3"/>
        <v>#REF!</v>
      </c>
      <c r="G22" s="18" t="e">
        <f t="shared" si="0"/>
        <v>#REF!</v>
      </c>
      <c r="I22" s="6" t="s">
        <v>66</v>
      </c>
      <c r="J22" s="24" t="s">
        <v>103</v>
      </c>
      <c r="K22" s="26" t="s">
        <v>42</v>
      </c>
      <c r="L22" s="49"/>
      <c r="M22" s="50"/>
      <c r="N22" s="63"/>
      <c r="O22" s="75"/>
      <c r="P22" s="78"/>
    </row>
    <row r="23" spans="1:16" ht="20.100000000000001" customHeight="1" x14ac:dyDescent="0.25">
      <c r="A23" s="17" t="e">
        <f>#REF!</f>
        <v>#REF!</v>
      </c>
      <c r="B23" s="17" t="e">
        <f t="shared" si="1"/>
        <v>#REF!</v>
      </c>
      <c r="C23" s="17" t="e">
        <f>#REF!</f>
        <v>#REF!</v>
      </c>
      <c r="D23" s="17" t="e">
        <f t="shared" si="2"/>
        <v>#REF!</v>
      </c>
      <c r="E23" s="17" t="e">
        <f>#REF!</f>
        <v>#REF!</v>
      </c>
      <c r="F23" s="17" t="e">
        <f t="shared" si="3"/>
        <v>#REF!</v>
      </c>
      <c r="G23" s="18" t="e">
        <f>0.4*((B23+F23)-MIN(B23,F23))+0.6*D23</f>
        <v>#REF!</v>
      </c>
      <c r="I23" s="6" t="s">
        <v>67</v>
      </c>
      <c r="J23" s="24"/>
      <c r="K23" s="39"/>
      <c r="L23" s="49"/>
      <c r="M23" s="50"/>
      <c r="N23" s="63"/>
      <c r="O23" s="75"/>
      <c r="P23" s="78"/>
    </row>
    <row r="24" spans="1:16" ht="20.100000000000001" customHeight="1" x14ac:dyDescent="0.25">
      <c r="A24" s="17"/>
      <c r="B24" s="17"/>
      <c r="C24" s="17"/>
      <c r="D24" s="17"/>
      <c r="E24" s="17"/>
      <c r="F24" s="17"/>
      <c r="G24" s="18"/>
      <c r="I24" s="6" t="s">
        <v>68</v>
      </c>
      <c r="J24" s="24"/>
      <c r="K24" s="39"/>
      <c r="L24" s="49"/>
      <c r="M24" s="50"/>
      <c r="N24" s="63"/>
      <c r="O24" s="75"/>
      <c r="P24" s="78"/>
    </row>
    <row r="25" spans="1:16" ht="20.100000000000001" customHeight="1" x14ac:dyDescent="0.25">
      <c r="A25" s="17"/>
      <c r="B25" s="17"/>
      <c r="C25" s="17"/>
      <c r="D25" s="17"/>
      <c r="E25" s="17"/>
      <c r="F25" s="17"/>
      <c r="G25" s="18"/>
      <c r="I25" s="6" t="s">
        <v>69</v>
      </c>
      <c r="J25" s="24"/>
      <c r="K25" s="39"/>
      <c r="L25" s="49"/>
      <c r="M25" s="50"/>
      <c r="N25" s="63"/>
      <c r="O25" s="75"/>
      <c r="P25" s="78"/>
    </row>
    <row r="26" spans="1:16" ht="20.100000000000001" customHeight="1" x14ac:dyDescent="0.25">
      <c r="A26" s="17"/>
      <c r="B26" s="17"/>
      <c r="C26" s="17"/>
      <c r="D26" s="17"/>
      <c r="E26" s="17"/>
      <c r="F26" s="17"/>
      <c r="G26" s="18"/>
      <c r="I26" s="6" t="s">
        <v>70</v>
      </c>
      <c r="J26" s="24"/>
      <c r="K26" s="39"/>
      <c r="L26" s="49"/>
      <c r="M26" s="50"/>
      <c r="N26" s="63"/>
      <c r="O26" s="75"/>
      <c r="P26" s="78"/>
    </row>
    <row r="27" spans="1:16" ht="20.100000000000001" customHeight="1" x14ac:dyDescent="0.25">
      <c r="A27" s="17"/>
      <c r="B27" s="17"/>
      <c r="C27" s="17"/>
      <c r="D27" s="17"/>
      <c r="E27" s="17"/>
      <c r="F27" s="17"/>
      <c r="G27" s="18"/>
      <c r="I27" s="6" t="s">
        <v>71</v>
      </c>
      <c r="J27" s="24"/>
      <c r="K27" s="39"/>
      <c r="L27" s="49"/>
      <c r="M27" s="50"/>
      <c r="N27" s="63"/>
      <c r="O27" s="75"/>
      <c r="P27" s="78"/>
    </row>
    <row r="28" spans="1:16" ht="20.100000000000001" customHeight="1" x14ac:dyDescent="0.25">
      <c r="A28" s="17"/>
      <c r="B28" s="17"/>
      <c r="C28" s="17"/>
      <c r="D28" s="17"/>
      <c r="E28" s="17"/>
      <c r="F28" s="17"/>
      <c r="G28" s="18"/>
      <c r="I28" s="6" t="s">
        <v>72</v>
      </c>
      <c r="J28" s="24"/>
      <c r="K28" s="39"/>
      <c r="L28" s="49"/>
      <c r="M28" s="50"/>
      <c r="N28" s="63"/>
      <c r="O28" s="75"/>
      <c r="P28" s="78"/>
    </row>
    <row r="29" spans="1:16" ht="20.100000000000001" customHeight="1" x14ac:dyDescent="0.2">
      <c r="A29" s="17"/>
      <c r="B29" s="17"/>
      <c r="C29" s="17"/>
      <c r="D29" s="17"/>
      <c r="E29" s="17"/>
      <c r="F29" s="17"/>
      <c r="G29" s="18">
        <f t="shared" si="0"/>
        <v>0</v>
      </c>
      <c r="I29" s="6" t="s">
        <v>73</v>
      </c>
      <c r="J29" s="24"/>
      <c r="K29" s="39"/>
      <c r="L29" s="70"/>
      <c r="M29" s="71"/>
      <c r="N29" s="65"/>
      <c r="O29" s="39"/>
      <c r="P29" s="80"/>
    </row>
    <row r="30" spans="1:16" ht="20.100000000000001" customHeight="1" x14ac:dyDescent="0.25">
      <c r="A30" s="17" t="e">
        <f>#REF!</f>
        <v>#REF!</v>
      </c>
      <c r="B30" s="17" t="e">
        <f>(A30*1000)/MAX(A$30:A$33)</f>
        <v>#REF!</v>
      </c>
      <c r="C30" s="17" t="e">
        <f>#REF!</f>
        <v>#REF!</v>
      </c>
      <c r="D30" s="17" t="e">
        <f>(C30*1000)/MAX(C$30:C$33)</f>
        <v>#REF!</v>
      </c>
      <c r="E30" s="17" t="e">
        <f>#REF!</f>
        <v>#REF!</v>
      </c>
      <c r="F30" s="17" t="e">
        <f>(E30*1000)/MAX(E$30:E$33)</f>
        <v>#REF!</v>
      </c>
      <c r="G30" s="18" t="e">
        <f t="shared" si="0"/>
        <v>#REF!</v>
      </c>
      <c r="I30" s="6" t="s">
        <v>74</v>
      </c>
      <c r="J30" s="24"/>
      <c r="K30" s="39"/>
      <c r="L30" s="49"/>
      <c r="M30" s="50"/>
      <c r="N30" s="63"/>
      <c r="O30" s="75"/>
      <c r="P30" s="78"/>
    </row>
    <row r="31" spans="1:16" x14ac:dyDescent="0.2">
      <c r="A31" s="17"/>
      <c r="B31" s="17"/>
      <c r="C31" s="17"/>
      <c r="D31" s="17"/>
      <c r="E31" s="17"/>
      <c r="F31" s="17"/>
      <c r="G31" s="18"/>
      <c r="I31" s="97" t="s">
        <v>36</v>
      </c>
      <c r="J31" s="98"/>
      <c r="K31" s="98"/>
      <c r="L31" s="98"/>
      <c r="M31" s="98"/>
      <c r="N31" s="98"/>
      <c r="O31" s="98"/>
      <c r="P31" s="99"/>
    </row>
    <row r="32" spans="1:16" ht="20.100000000000001" customHeight="1" x14ac:dyDescent="0.25">
      <c r="A32" s="17"/>
      <c r="B32" s="17"/>
      <c r="C32" s="17"/>
      <c r="D32" s="17"/>
      <c r="E32" s="17"/>
      <c r="F32" s="17"/>
      <c r="G32" s="18"/>
      <c r="I32" s="6" t="s">
        <v>76</v>
      </c>
      <c r="J32" s="28" t="s">
        <v>44</v>
      </c>
      <c r="K32" s="61" t="s">
        <v>45</v>
      </c>
      <c r="L32" s="49"/>
      <c r="M32" s="50"/>
      <c r="N32" s="63"/>
      <c r="O32" s="75"/>
      <c r="P32" s="78"/>
    </row>
    <row r="33" spans="1:16" ht="20.100000000000001" customHeight="1" x14ac:dyDescent="0.25">
      <c r="A33" s="17" t="e">
        <f>#REF!</f>
        <v>#REF!</v>
      </c>
      <c r="B33" s="17" t="e">
        <f>(A33*1000)/MAX(A$30:A$33)</f>
        <v>#REF!</v>
      </c>
      <c r="C33" s="17" t="e">
        <f>#REF!</f>
        <v>#REF!</v>
      </c>
      <c r="D33" s="17" t="e">
        <f>(C33*1000)/MAX(C$30:C$33)</f>
        <v>#REF!</v>
      </c>
      <c r="E33" s="17" t="e">
        <f>#REF!</f>
        <v>#REF!</v>
      </c>
      <c r="F33" s="17" t="e">
        <f>(E33*1000)/MAX(E$30:E$33)</f>
        <v>#REF!</v>
      </c>
      <c r="G33" s="18" t="e">
        <f t="shared" si="0"/>
        <v>#REF!</v>
      </c>
      <c r="I33" s="6" t="s">
        <v>77</v>
      </c>
      <c r="J33" s="4" t="s">
        <v>41</v>
      </c>
      <c r="K33" s="26" t="s">
        <v>42</v>
      </c>
      <c r="L33" s="49"/>
      <c r="M33" s="50"/>
      <c r="N33" s="63"/>
      <c r="O33" s="75"/>
      <c r="P33" s="78"/>
    </row>
    <row r="34" spans="1:16" ht="20.100000000000001" customHeight="1" x14ac:dyDescent="0.2">
      <c r="I34" s="6" t="s">
        <v>78</v>
      </c>
      <c r="J34" s="4" t="s">
        <v>43</v>
      </c>
      <c r="K34" s="26" t="s">
        <v>42</v>
      </c>
      <c r="L34" s="72"/>
      <c r="M34" s="35"/>
      <c r="N34" s="66"/>
      <c r="O34" s="26"/>
      <c r="P34" s="81"/>
    </row>
    <row r="35" spans="1:16" ht="20.100000000000001" customHeight="1" x14ac:dyDescent="0.2">
      <c r="I35" s="6" t="s">
        <v>79</v>
      </c>
      <c r="J35" s="28" t="s">
        <v>40</v>
      </c>
      <c r="K35" s="26" t="s">
        <v>45</v>
      </c>
      <c r="L35" s="72"/>
      <c r="M35" s="35"/>
      <c r="N35" s="66"/>
      <c r="O35" s="26"/>
      <c r="P35" s="81"/>
    </row>
    <row r="36" spans="1:16" ht="20.100000000000001" customHeight="1" x14ac:dyDescent="0.2">
      <c r="I36" s="6" t="s">
        <v>80</v>
      </c>
      <c r="J36" s="24"/>
      <c r="K36" s="26"/>
      <c r="L36" s="72"/>
      <c r="M36" s="35"/>
      <c r="N36" s="66"/>
      <c r="O36" s="26"/>
      <c r="P36" s="81"/>
    </row>
    <row r="37" spans="1:16" ht="20.100000000000001" customHeight="1" x14ac:dyDescent="0.2">
      <c r="I37" s="6" t="s">
        <v>81</v>
      </c>
      <c r="J37" s="24"/>
      <c r="K37" s="26"/>
      <c r="L37" s="72"/>
      <c r="M37" s="35"/>
      <c r="N37" s="66"/>
      <c r="O37" s="26"/>
      <c r="P37" s="81"/>
    </row>
    <row r="38" spans="1:16" ht="20.100000000000001" customHeight="1" x14ac:dyDescent="0.2">
      <c r="I38" s="6" t="s">
        <v>94</v>
      </c>
      <c r="J38" s="24"/>
      <c r="K38" s="26"/>
      <c r="L38" s="72"/>
      <c r="M38" s="35"/>
      <c r="N38" s="66"/>
      <c r="O38" s="26"/>
      <c r="P38" s="81"/>
    </row>
    <row r="39" spans="1:16" ht="20.100000000000001" customHeight="1" x14ac:dyDescent="0.2">
      <c r="I39" s="6" t="s">
        <v>95</v>
      </c>
      <c r="J39" s="24"/>
      <c r="K39" s="26"/>
      <c r="L39" s="72"/>
      <c r="M39" s="35"/>
      <c r="N39" s="66"/>
      <c r="O39" s="26"/>
      <c r="P39" s="81"/>
    </row>
    <row r="40" spans="1:16" ht="20.100000000000001" customHeight="1" x14ac:dyDescent="0.2">
      <c r="I40" s="6" t="s">
        <v>96</v>
      </c>
      <c r="J40" s="24"/>
      <c r="K40" s="26"/>
      <c r="L40" s="72"/>
      <c r="M40" s="35"/>
      <c r="N40" s="66"/>
      <c r="O40" s="26"/>
      <c r="P40" s="81"/>
    </row>
    <row r="41" spans="1:16" ht="20.100000000000001" customHeight="1" x14ac:dyDescent="0.2">
      <c r="I41" s="6" t="s">
        <v>97</v>
      </c>
      <c r="J41" s="24"/>
      <c r="K41" s="26"/>
      <c r="L41" s="72"/>
      <c r="M41" s="35"/>
      <c r="N41" s="66"/>
      <c r="O41" s="26"/>
      <c r="P41" s="81"/>
    </row>
    <row r="42" spans="1:16" x14ac:dyDescent="0.2">
      <c r="I42" s="97" t="s">
        <v>37</v>
      </c>
      <c r="J42" s="98"/>
      <c r="K42" s="98"/>
      <c r="L42" s="98"/>
      <c r="M42" s="98"/>
      <c r="N42" s="98"/>
      <c r="O42" s="98"/>
      <c r="P42" s="99"/>
    </row>
    <row r="43" spans="1:16" ht="20.100000000000001" customHeight="1" x14ac:dyDescent="0.2">
      <c r="I43" s="6" t="s">
        <v>82</v>
      </c>
      <c r="J43" s="28" t="s">
        <v>38</v>
      </c>
      <c r="K43" s="61" t="s">
        <v>39</v>
      </c>
      <c r="L43" s="72"/>
      <c r="M43" s="35"/>
      <c r="N43" s="66"/>
      <c r="O43" s="26"/>
      <c r="P43" s="81"/>
    </row>
    <row r="44" spans="1:16" ht="20.100000000000001" customHeight="1" x14ac:dyDescent="0.2">
      <c r="I44" s="6" t="s">
        <v>83</v>
      </c>
      <c r="J44" s="4" t="s">
        <v>46</v>
      </c>
      <c r="K44" s="26" t="s">
        <v>42</v>
      </c>
      <c r="L44" s="72"/>
      <c r="M44" s="35"/>
      <c r="N44" s="66"/>
      <c r="O44" s="26"/>
      <c r="P44" s="81"/>
    </row>
    <row r="45" spans="1:16" ht="20.100000000000001" customHeight="1" x14ac:dyDescent="0.2">
      <c r="I45" s="6" t="s">
        <v>84</v>
      </c>
      <c r="J45" s="28" t="s">
        <v>47</v>
      </c>
      <c r="K45" s="61" t="s">
        <v>39</v>
      </c>
      <c r="L45" s="72"/>
      <c r="M45" s="35"/>
      <c r="N45" s="66"/>
      <c r="O45" s="26"/>
      <c r="P45" s="81"/>
    </row>
    <row r="46" spans="1:16" ht="20.100000000000001" customHeight="1" x14ac:dyDescent="0.2">
      <c r="I46" s="6" t="s">
        <v>85</v>
      </c>
      <c r="J46" s="24"/>
      <c r="K46" s="61"/>
      <c r="L46" s="72"/>
      <c r="M46" s="35"/>
      <c r="N46" s="66"/>
      <c r="O46" s="26"/>
      <c r="P46" s="81"/>
    </row>
    <row r="47" spans="1:16" ht="20.100000000000001" customHeight="1" x14ac:dyDescent="0.2">
      <c r="I47" s="6" t="s">
        <v>86</v>
      </c>
      <c r="J47" s="24"/>
      <c r="K47" s="61"/>
      <c r="L47" s="72"/>
      <c r="M47" s="35"/>
      <c r="N47" s="66"/>
      <c r="O47" s="26"/>
      <c r="P47" s="81"/>
    </row>
    <row r="48" spans="1:16" ht="20.100000000000001" customHeight="1" x14ac:dyDescent="0.2">
      <c r="I48" s="6" t="s">
        <v>98</v>
      </c>
      <c r="J48" s="24"/>
      <c r="K48" s="61"/>
      <c r="L48" s="72"/>
      <c r="M48" s="35"/>
      <c r="N48" s="66"/>
      <c r="O48" s="26"/>
      <c r="P48" s="81"/>
    </row>
    <row r="49" spans="9:16" ht="20.100000000000001" customHeight="1" x14ac:dyDescent="0.2">
      <c r="I49" s="6" t="s">
        <v>99</v>
      </c>
      <c r="J49" s="24"/>
      <c r="K49" s="61"/>
      <c r="L49" s="72"/>
      <c r="M49" s="35"/>
      <c r="N49" s="66"/>
      <c r="O49" s="26"/>
      <c r="P49" s="81"/>
    </row>
    <row r="50" spans="9:16" ht="20.100000000000001" customHeight="1" x14ac:dyDescent="0.2">
      <c r="I50" s="6" t="s">
        <v>100</v>
      </c>
      <c r="J50" s="24"/>
      <c r="K50" s="61"/>
      <c r="L50" s="72"/>
      <c r="M50" s="35"/>
      <c r="N50" s="66"/>
      <c r="O50" s="26"/>
      <c r="P50" s="81"/>
    </row>
    <row r="51" spans="9:16" ht="20.100000000000001" customHeight="1" x14ac:dyDescent="0.2">
      <c r="I51" s="6" t="s">
        <v>101</v>
      </c>
      <c r="J51" s="24"/>
      <c r="K51" s="61"/>
      <c r="L51" s="72"/>
      <c r="M51" s="35"/>
      <c r="N51" s="66"/>
      <c r="O51" s="26"/>
      <c r="P51" s="81"/>
    </row>
    <row r="52" spans="9:16" ht="20.100000000000001" customHeight="1" thickBot="1" x14ac:dyDescent="0.25">
      <c r="I52" s="31" t="s">
        <v>102</v>
      </c>
      <c r="J52" s="33"/>
      <c r="K52" s="62"/>
      <c r="L52" s="73"/>
      <c r="M52" s="74"/>
      <c r="N52" s="67"/>
      <c r="O52" s="77"/>
      <c r="P52" s="82"/>
    </row>
    <row r="53" spans="9:16" ht="15.75" thickTop="1" x14ac:dyDescent="0.2"/>
  </sheetData>
  <mergeCells count="13">
    <mergeCell ref="I31:P31"/>
    <mergeCell ref="I42:P42"/>
    <mergeCell ref="L4:M4"/>
    <mergeCell ref="N4:O4"/>
    <mergeCell ref="P4:P5"/>
    <mergeCell ref="I7:P7"/>
    <mergeCell ref="I9:P9"/>
    <mergeCell ref="I2:P3"/>
    <mergeCell ref="I4:I6"/>
    <mergeCell ref="J4:J6"/>
    <mergeCell ref="K4:K6"/>
    <mergeCell ref="A4:F4"/>
    <mergeCell ref="I20:P20"/>
  </mergeCells>
  <pageMargins left="0.74803149606299213" right="0.74803149606299213" top="0.31496062992125984" bottom="0.31496062992125984" header="0" footer="0"/>
  <pageSetup paperSize="9" scale="6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3"/>
  <sheetViews>
    <sheetView tabSelected="1" zoomScale="80" zoomScaleNormal="80" workbookViewId="0">
      <selection activeCell="B45" sqref="B45"/>
    </sheetView>
  </sheetViews>
  <sheetFormatPr baseColWidth="10" defaultRowHeight="15" outlineLevelCol="1" x14ac:dyDescent="0.2"/>
  <cols>
    <col min="1" max="1" width="11" style="1" customWidth="1"/>
    <col min="2" max="2" width="38" style="1" customWidth="1"/>
    <col min="3" max="3" width="17.42578125" style="1" customWidth="1"/>
    <col min="4" max="4" width="27.28515625" style="1" customWidth="1"/>
    <col min="5" max="5" width="40.5703125" style="1" bestFit="1" customWidth="1"/>
    <col min="6" max="6" width="10.7109375" style="1" customWidth="1"/>
    <col min="7" max="7" width="9.140625" style="1" customWidth="1"/>
    <col min="8" max="8" width="13.140625" customWidth="1"/>
    <col min="9" max="9" width="10.42578125" customWidth="1"/>
    <col min="10" max="10" width="13.140625" customWidth="1"/>
    <col min="11" max="11" width="10.42578125" customWidth="1"/>
    <col min="12" max="12" width="13.140625" customWidth="1"/>
    <col min="13" max="13" width="10.42578125" customWidth="1"/>
    <col min="15" max="16" width="12.42578125" hidden="1" customWidth="1" outlineLevel="1"/>
    <col min="17" max="21" width="11.42578125" hidden="1" customWidth="1" outlineLevel="1"/>
    <col min="22" max="22" width="12" bestFit="1" customWidth="1" collapsed="1"/>
  </cols>
  <sheetData>
    <row r="1" spans="1:21" ht="15.75" thickBot="1" x14ac:dyDescent="0.25">
      <c r="B1" s="2"/>
      <c r="C1" s="2"/>
      <c r="D1" s="3"/>
      <c r="E1" s="3"/>
      <c r="F1" s="2"/>
    </row>
    <row r="2" spans="1:21" ht="13.5" thickTop="1" x14ac:dyDescent="0.2">
      <c r="A2" s="86" t="s">
        <v>33</v>
      </c>
      <c r="B2" s="87"/>
      <c r="C2" s="87"/>
      <c r="D2" s="87"/>
      <c r="E2" s="87"/>
      <c r="F2" s="87"/>
      <c r="G2" s="87"/>
      <c r="H2" s="104"/>
      <c r="I2" s="104"/>
      <c r="J2" s="104"/>
      <c r="K2" s="104"/>
      <c r="L2" s="104"/>
      <c r="M2" s="104"/>
      <c r="N2" s="105"/>
    </row>
    <row r="3" spans="1:21" ht="15.75" customHeight="1" x14ac:dyDescent="0.2">
      <c r="A3" s="89"/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1"/>
    </row>
    <row r="4" spans="1:21" ht="52.5" customHeight="1" thickBot="1" x14ac:dyDescent="0.35">
      <c r="A4" s="92" t="s">
        <v>3</v>
      </c>
      <c r="B4" s="94" t="s">
        <v>2</v>
      </c>
      <c r="C4" s="94" t="s">
        <v>6</v>
      </c>
      <c r="D4" s="94" t="s">
        <v>1</v>
      </c>
      <c r="E4" s="36"/>
      <c r="F4" s="100" t="s">
        <v>29</v>
      </c>
      <c r="G4" s="100"/>
      <c r="H4" s="100" t="s">
        <v>30</v>
      </c>
      <c r="I4" s="100"/>
      <c r="J4" s="100" t="s">
        <v>31</v>
      </c>
      <c r="K4" s="100"/>
      <c r="L4" s="100" t="s">
        <v>32</v>
      </c>
      <c r="M4" s="100"/>
      <c r="N4" s="101" t="s">
        <v>5</v>
      </c>
      <c r="O4" s="96" t="s">
        <v>21</v>
      </c>
      <c r="P4" s="96"/>
      <c r="Q4" s="96"/>
      <c r="R4" s="96"/>
      <c r="S4" s="96"/>
      <c r="T4" s="96"/>
    </row>
    <row r="5" spans="1:21" ht="18.75" customHeight="1" x14ac:dyDescent="0.2">
      <c r="A5" s="93"/>
      <c r="B5" s="95"/>
      <c r="C5" s="95"/>
      <c r="D5" s="95"/>
      <c r="E5" s="37"/>
      <c r="F5" s="100" t="s">
        <v>4</v>
      </c>
      <c r="G5" s="100" t="s">
        <v>0</v>
      </c>
      <c r="H5" s="100" t="s">
        <v>4</v>
      </c>
      <c r="I5" s="100" t="s">
        <v>0</v>
      </c>
      <c r="J5" s="100" t="s">
        <v>4</v>
      </c>
      <c r="K5" s="100" t="s">
        <v>0</v>
      </c>
      <c r="L5" s="100" t="s">
        <v>4</v>
      </c>
      <c r="M5" s="100" t="s">
        <v>0</v>
      </c>
      <c r="N5" s="101"/>
      <c r="O5" s="106" t="s">
        <v>16</v>
      </c>
      <c r="P5" s="107"/>
      <c r="Q5" s="108" t="s">
        <v>18</v>
      </c>
      <c r="R5" s="107"/>
      <c r="S5" s="108" t="s">
        <v>17</v>
      </c>
      <c r="T5" s="107"/>
      <c r="U5" s="19" t="s">
        <v>22</v>
      </c>
    </row>
    <row r="6" spans="1:21" ht="30" customHeight="1" thickBot="1" x14ac:dyDescent="0.25">
      <c r="A6" s="93"/>
      <c r="B6" s="95"/>
      <c r="C6" s="95"/>
      <c r="D6" s="95"/>
      <c r="E6" s="37"/>
      <c r="F6" s="21" t="s">
        <v>28</v>
      </c>
      <c r="G6" s="21" t="s">
        <v>24</v>
      </c>
      <c r="H6" s="21" t="s">
        <v>28</v>
      </c>
      <c r="I6" s="21" t="s">
        <v>24</v>
      </c>
      <c r="J6" s="21" t="s">
        <v>28</v>
      </c>
      <c r="K6" s="21" t="s">
        <v>24</v>
      </c>
      <c r="L6" s="21" t="s">
        <v>28</v>
      </c>
      <c r="M6" s="21" t="s">
        <v>24</v>
      </c>
      <c r="N6" s="101"/>
      <c r="O6" s="20" t="s">
        <v>19</v>
      </c>
      <c r="P6" s="16" t="s">
        <v>20</v>
      </c>
      <c r="Q6" s="16" t="s">
        <v>19</v>
      </c>
      <c r="R6" s="16" t="s">
        <v>20</v>
      </c>
      <c r="S6" s="16" t="s">
        <v>19</v>
      </c>
      <c r="T6" s="16" t="s">
        <v>20</v>
      </c>
    </row>
    <row r="7" spans="1:21" x14ac:dyDescent="0.2">
      <c r="A7" s="97" t="s">
        <v>7</v>
      </c>
      <c r="B7" s="98"/>
      <c r="C7" s="98"/>
      <c r="D7" s="98"/>
      <c r="E7" s="98"/>
      <c r="F7" s="98"/>
      <c r="G7" s="98"/>
      <c r="H7" s="98"/>
      <c r="I7" s="98"/>
      <c r="J7" s="98"/>
      <c r="K7" s="98"/>
      <c r="L7" s="98"/>
      <c r="M7" s="98"/>
      <c r="N7" s="99"/>
    </row>
    <row r="8" spans="1:21" x14ac:dyDescent="0.2">
      <c r="A8" s="6"/>
      <c r="B8" s="4"/>
      <c r="C8" s="7"/>
      <c r="D8" s="5"/>
      <c r="E8" s="5"/>
      <c r="F8" s="102"/>
      <c r="G8" s="103"/>
      <c r="H8" s="102"/>
      <c r="I8" s="103"/>
      <c r="J8" s="102"/>
      <c r="K8" s="103"/>
      <c r="L8" s="102"/>
      <c r="M8" s="103"/>
      <c r="N8" s="38"/>
    </row>
    <row r="9" spans="1:21" x14ac:dyDescent="0.2">
      <c r="A9" s="97" t="s">
        <v>35</v>
      </c>
      <c r="B9" s="98"/>
      <c r="C9" s="98"/>
      <c r="D9" s="98"/>
      <c r="E9" s="98"/>
      <c r="F9" s="98"/>
      <c r="G9" s="98"/>
      <c r="H9" s="98"/>
      <c r="I9" s="98"/>
      <c r="J9" s="98"/>
      <c r="K9" s="98"/>
      <c r="L9" s="98"/>
      <c r="M9" s="98"/>
      <c r="N9" s="99"/>
    </row>
    <row r="10" spans="1:21" ht="14.25" customHeight="1" x14ac:dyDescent="0.25">
      <c r="A10" s="6" t="s">
        <v>56</v>
      </c>
      <c r="B10" s="4" t="s">
        <v>48</v>
      </c>
      <c r="C10" s="52">
        <v>2223</v>
      </c>
      <c r="D10" s="24" t="s">
        <v>53</v>
      </c>
      <c r="E10" s="24"/>
      <c r="F10" s="25">
        <f>0.4*BÁSICA!B21+0.6*BÁSICA!C21</f>
        <v>949.60243545835078</v>
      </c>
      <c r="G10" s="25"/>
      <c r="H10" s="25"/>
      <c r="I10" s="25"/>
      <c r="J10" s="25"/>
      <c r="K10" s="25"/>
      <c r="L10" s="25"/>
      <c r="M10" s="25"/>
      <c r="N10" s="22">
        <f t="shared" ref="N10:N15" si="0">G10+I10+K10+M10</f>
        <v>0</v>
      </c>
      <c r="O10" s="17" t="e">
        <f>#REF!</f>
        <v>#REF!</v>
      </c>
      <c r="P10" s="17" t="e">
        <f t="shared" ref="P10:P18" si="1">(O10*1000)/MAX(O$10:O$12)</f>
        <v>#REF!</v>
      </c>
      <c r="Q10" s="17" t="e">
        <f>#REF!</f>
        <v>#REF!</v>
      </c>
      <c r="R10" s="17" t="e">
        <f t="shared" ref="R10:R18" si="2">(Q10*1000)/MAX(Q$10:Q$12)</f>
        <v>#REF!</v>
      </c>
      <c r="S10" s="17" t="e">
        <f>#REF!</f>
        <v>#REF!</v>
      </c>
      <c r="T10" s="17" t="e">
        <f t="shared" ref="T10:T18" si="3">(S10*1000)/MAX(S$10:S$12)</f>
        <v>#REF!</v>
      </c>
      <c r="U10" s="18" t="e">
        <f t="shared" ref="U10:U20" si="4">0.4*((P10+T10)-MIN(P10,T10))+0.6*R10</f>
        <v>#REF!</v>
      </c>
    </row>
    <row r="11" spans="1:21" ht="14.25" customHeight="1" x14ac:dyDescent="0.25">
      <c r="A11" s="6" t="s">
        <v>57</v>
      </c>
      <c r="B11" s="4" t="s">
        <v>51</v>
      </c>
      <c r="C11" s="52">
        <v>2292</v>
      </c>
      <c r="D11" s="24" t="s">
        <v>52</v>
      </c>
      <c r="E11" s="24"/>
      <c r="F11" s="25">
        <f>0.4*BÁSICA!B29+0.6*BÁSICA!C29</f>
        <v>1000</v>
      </c>
      <c r="G11" s="25">
        <v>0</v>
      </c>
      <c r="H11" s="25"/>
      <c r="I11" s="25"/>
      <c r="J11" s="25"/>
      <c r="K11" s="25"/>
      <c r="L11" s="25"/>
      <c r="M11" s="25"/>
      <c r="N11" s="22">
        <f t="shared" si="0"/>
        <v>0</v>
      </c>
      <c r="O11" s="17" t="e">
        <f>#REF!</f>
        <v>#REF!</v>
      </c>
      <c r="P11" s="17" t="e">
        <f t="shared" si="1"/>
        <v>#REF!</v>
      </c>
      <c r="Q11" s="17" t="e">
        <f>#REF!</f>
        <v>#REF!</v>
      </c>
      <c r="R11" s="17" t="e">
        <f t="shared" si="2"/>
        <v>#REF!</v>
      </c>
      <c r="S11" s="17" t="e">
        <f>#REF!</f>
        <v>#REF!</v>
      </c>
      <c r="T11" s="17" t="e">
        <f t="shared" si="3"/>
        <v>#REF!</v>
      </c>
      <c r="U11" s="18" t="e">
        <f t="shared" si="4"/>
        <v>#REF!</v>
      </c>
    </row>
    <row r="12" spans="1:21" ht="14.25" customHeight="1" x14ac:dyDescent="0.25">
      <c r="A12" s="6" t="s">
        <v>58</v>
      </c>
      <c r="B12" s="4" t="s">
        <v>49</v>
      </c>
      <c r="C12" s="7">
        <v>2222</v>
      </c>
      <c r="D12" s="24" t="s">
        <v>53</v>
      </c>
      <c r="E12" s="24"/>
      <c r="F12" s="25">
        <f>0.4*BÁSICA!B37+0.6*BÁSICA!C37</f>
        <v>886.30455246449969</v>
      </c>
      <c r="G12" s="25">
        <v>0</v>
      </c>
      <c r="H12" s="25"/>
      <c r="I12" s="25"/>
      <c r="J12" s="25"/>
      <c r="K12" s="25"/>
      <c r="L12" s="25"/>
      <c r="M12" s="25"/>
      <c r="N12" s="22">
        <f t="shared" si="0"/>
        <v>0</v>
      </c>
      <c r="O12" s="17" t="e">
        <f>#REF!</f>
        <v>#REF!</v>
      </c>
      <c r="P12" s="17" t="e">
        <f t="shared" si="1"/>
        <v>#REF!</v>
      </c>
      <c r="Q12" s="17" t="e">
        <f>#REF!</f>
        <v>#REF!</v>
      </c>
      <c r="R12" s="17" t="e">
        <f t="shared" si="2"/>
        <v>#REF!</v>
      </c>
      <c r="S12" s="17" t="e">
        <f>#REF!</f>
        <v>#REF!</v>
      </c>
      <c r="T12" s="17" t="e">
        <f t="shared" si="3"/>
        <v>#REF!</v>
      </c>
      <c r="U12" s="18" t="e">
        <f t="shared" si="4"/>
        <v>#REF!</v>
      </c>
    </row>
    <row r="13" spans="1:21" ht="14.25" customHeight="1" x14ac:dyDescent="0.25">
      <c r="A13" s="6" t="s">
        <v>59</v>
      </c>
      <c r="B13" s="4" t="s">
        <v>54</v>
      </c>
      <c r="C13" s="7"/>
      <c r="D13" s="5" t="s">
        <v>45</v>
      </c>
      <c r="E13" s="53"/>
      <c r="F13" s="25">
        <f>0.4*BÁSICA!B45+0.6*BÁSICA!C45</f>
        <v>393.90935127881596</v>
      </c>
      <c r="G13" s="25">
        <v>0</v>
      </c>
      <c r="H13" s="25"/>
      <c r="I13" s="25"/>
      <c r="J13" s="25"/>
      <c r="K13" s="25"/>
      <c r="L13" s="25"/>
      <c r="M13" s="25"/>
      <c r="N13" s="22">
        <f t="shared" si="0"/>
        <v>0</v>
      </c>
      <c r="O13" s="17" t="e">
        <f>#REF!</f>
        <v>#REF!</v>
      </c>
      <c r="P13" s="17" t="e">
        <f t="shared" si="1"/>
        <v>#REF!</v>
      </c>
      <c r="Q13" s="17" t="e">
        <f>#REF!</f>
        <v>#REF!</v>
      </c>
      <c r="R13" s="17" t="e">
        <f t="shared" si="2"/>
        <v>#REF!</v>
      </c>
      <c r="S13" s="17" t="e">
        <f>#REF!</f>
        <v>#REF!</v>
      </c>
      <c r="T13" s="17" t="e">
        <f t="shared" si="3"/>
        <v>#REF!</v>
      </c>
      <c r="U13" s="18" t="e">
        <f t="shared" si="4"/>
        <v>#REF!</v>
      </c>
    </row>
    <row r="14" spans="1:21" ht="14.25" customHeight="1" x14ac:dyDescent="0.25">
      <c r="A14" s="6" t="s">
        <v>60</v>
      </c>
      <c r="B14" s="24" t="s">
        <v>104</v>
      </c>
      <c r="C14" s="7"/>
      <c r="D14" s="24" t="s">
        <v>105</v>
      </c>
      <c r="F14" s="25">
        <f>0.4*BÁSICA!B53+0.6*BÁSICA!C53</f>
        <v>849.2319093112219</v>
      </c>
      <c r="G14" s="25">
        <v>0</v>
      </c>
      <c r="H14" s="25"/>
      <c r="I14" s="25"/>
      <c r="J14" s="25"/>
      <c r="K14" s="25"/>
      <c r="L14" s="25"/>
      <c r="M14" s="25"/>
      <c r="N14" s="22">
        <f t="shared" si="0"/>
        <v>0</v>
      </c>
      <c r="O14" s="17" t="e">
        <f>#REF!</f>
        <v>#REF!</v>
      </c>
      <c r="P14" s="17" t="e">
        <f t="shared" si="1"/>
        <v>#REF!</v>
      </c>
      <c r="Q14" s="17" t="e">
        <f>#REF!</f>
        <v>#REF!</v>
      </c>
      <c r="R14" s="17" t="e">
        <f t="shared" si="2"/>
        <v>#REF!</v>
      </c>
      <c r="S14" s="17" t="e">
        <f>#REF!</f>
        <v>#REF!</v>
      </c>
      <c r="T14" s="17" t="e">
        <f t="shared" si="3"/>
        <v>#REF!</v>
      </c>
      <c r="U14" s="18" t="e">
        <f t="shared" si="4"/>
        <v>#REF!</v>
      </c>
    </row>
    <row r="15" spans="1:21" ht="14.25" customHeight="1" x14ac:dyDescent="0.25">
      <c r="A15" s="6" t="s">
        <v>61</v>
      </c>
      <c r="B15" s="24" t="s">
        <v>106</v>
      </c>
      <c r="C15" s="7"/>
      <c r="D15" s="24" t="s">
        <v>42</v>
      </c>
      <c r="E15" s="53"/>
      <c r="F15" s="25">
        <f>0.4*BÁSICA!B61+0.6*BÁSICA!C61</f>
        <v>690.90708806505245</v>
      </c>
      <c r="G15" s="25">
        <v>0</v>
      </c>
      <c r="H15" s="25"/>
      <c r="I15" s="25"/>
      <c r="J15" s="25"/>
      <c r="K15" s="25"/>
      <c r="L15" s="25"/>
      <c r="M15" s="25"/>
      <c r="N15" s="22">
        <f t="shared" si="0"/>
        <v>0</v>
      </c>
      <c r="O15" s="17" t="e">
        <f>#REF!</f>
        <v>#REF!</v>
      </c>
      <c r="P15" s="17" t="e">
        <f t="shared" si="1"/>
        <v>#REF!</v>
      </c>
      <c r="Q15" s="17" t="e">
        <f>#REF!</f>
        <v>#REF!</v>
      </c>
      <c r="R15" s="17" t="e">
        <f t="shared" si="2"/>
        <v>#REF!</v>
      </c>
      <c r="S15" s="17" t="e">
        <f>#REF!</f>
        <v>#REF!</v>
      </c>
      <c r="T15" s="17" t="e">
        <f t="shared" si="3"/>
        <v>#REF!</v>
      </c>
      <c r="U15" s="18" t="e">
        <f>0.4*((P15+T15)-MIN(P15,T15))+0.6*R15</f>
        <v>#REF!</v>
      </c>
    </row>
    <row r="16" spans="1:21" ht="14.25" customHeight="1" x14ac:dyDescent="0.25">
      <c r="A16" s="6" t="s">
        <v>62</v>
      </c>
      <c r="B16" s="83" t="s">
        <v>87</v>
      </c>
      <c r="C16" s="7"/>
      <c r="D16" s="24"/>
      <c r="E16" s="53"/>
      <c r="F16" s="25">
        <f>0.4*BÁSICA!B69+0.6*BÁSICA!C69</f>
        <v>0</v>
      </c>
      <c r="G16" s="25">
        <v>0</v>
      </c>
      <c r="H16" s="25"/>
      <c r="I16" s="25"/>
      <c r="J16" s="25"/>
      <c r="K16" s="25"/>
      <c r="L16" s="25"/>
      <c r="M16" s="25"/>
      <c r="N16" s="22">
        <f>G16+I16+K16+M16</f>
        <v>0</v>
      </c>
      <c r="O16" s="17" t="e">
        <f>#REF!</f>
        <v>#REF!</v>
      </c>
      <c r="P16" s="17" t="e">
        <f t="shared" si="1"/>
        <v>#REF!</v>
      </c>
      <c r="Q16" s="17" t="e">
        <f>#REF!</f>
        <v>#REF!</v>
      </c>
      <c r="R16" s="17" t="e">
        <f t="shared" si="2"/>
        <v>#REF!</v>
      </c>
      <c r="S16" s="17" t="e">
        <f>#REF!</f>
        <v>#REF!</v>
      </c>
      <c r="T16" s="17" t="e">
        <f t="shared" si="3"/>
        <v>#REF!</v>
      </c>
      <c r="U16" s="18" t="e">
        <f>0.4*((P16+T16)-MIN(P16,T16))+0.6*R16</f>
        <v>#REF!</v>
      </c>
    </row>
    <row r="17" spans="1:21" ht="14.25" customHeight="1" x14ac:dyDescent="0.25">
      <c r="A17" s="6" t="s">
        <v>63</v>
      </c>
      <c r="B17" s="83" t="s">
        <v>87</v>
      </c>
      <c r="C17" s="7"/>
      <c r="D17" s="24"/>
      <c r="E17" s="53"/>
      <c r="F17" s="25">
        <f>0.4*BÁSICA!B77+0.6*BÁSICA!C77</f>
        <v>0</v>
      </c>
      <c r="G17" s="25">
        <v>0</v>
      </c>
      <c r="H17" s="25"/>
      <c r="I17" s="25"/>
      <c r="J17" s="25"/>
      <c r="K17" s="25"/>
      <c r="L17" s="25"/>
      <c r="M17" s="25"/>
      <c r="N17" s="22">
        <f>G17+I17+K17+M17</f>
        <v>0</v>
      </c>
      <c r="O17" s="17" t="e">
        <f>#REF!</f>
        <v>#REF!</v>
      </c>
      <c r="P17" s="17" t="e">
        <f t="shared" si="1"/>
        <v>#REF!</v>
      </c>
      <c r="Q17" s="17" t="e">
        <f>#REF!</f>
        <v>#REF!</v>
      </c>
      <c r="R17" s="17" t="e">
        <f t="shared" si="2"/>
        <v>#REF!</v>
      </c>
      <c r="S17" s="17" t="e">
        <f>#REF!</f>
        <v>#REF!</v>
      </c>
      <c r="T17" s="17" t="e">
        <f t="shared" si="3"/>
        <v>#REF!</v>
      </c>
      <c r="U17" s="18" t="e">
        <f>0.4*((P17+T17)-MIN(P17,T17))+0.6*R17</f>
        <v>#REF!</v>
      </c>
    </row>
    <row r="18" spans="1:21" ht="14.25" customHeight="1" x14ac:dyDescent="0.25">
      <c r="A18" s="6" t="s">
        <v>64</v>
      </c>
      <c r="B18" s="83" t="s">
        <v>87</v>
      </c>
      <c r="C18" s="7"/>
      <c r="D18" s="24"/>
      <c r="E18" s="53"/>
      <c r="F18" s="25">
        <f>0.4*BÁSICA!B85+0.6*BÁSICA!C85</f>
        <v>0</v>
      </c>
      <c r="G18" s="25">
        <v>0</v>
      </c>
      <c r="H18" s="25"/>
      <c r="I18" s="25"/>
      <c r="J18" s="25"/>
      <c r="K18" s="25"/>
      <c r="L18" s="25"/>
      <c r="M18" s="25"/>
      <c r="N18" s="22">
        <f>G18+I18+K18+M18</f>
        <v>0</v>
      </c>
      <c r="O18" s="17" t="e">
        <f>#REF!</f>
        <v>#REF!</v>
      </c>
      <c r="P18" s="17" t="e">
        <f t="shared" si="1"/>
        <v>#REF!</v>
      </c>
      <c r="Q18" s="17" t="e">
        <f>#REF!</f>
        <v>#REF!</v>
      </c>
      <c r="R18" s="17" t="e">
        <f t="shared" si="2"/>
        <v>#REF!</v>
      </c>
      <c r="S18" s="17" t="e">
        <f>#REF!</f>
        <v>#REF!</v>
      </c>
      <c r="T18" s="17" t="e">
        <f t="shared" si="3"/>
        <v>#REF!</v>
      </c>
      <c r="U18" s="18" t="e">
        <f>0.4*((P18+T18)-MIN(P18,T18))+0.6*R18</f>
        <v>#REF!</v>
      </c>
    </row>
    <row r="19" spans="1:21" ht="14.25" customHeight="1" x14ac:dyDescent="0.25">
      <c r="A19" s="6" t="s">
        <v>75</v>
      </c>
      <c r="B19" s="83" t="s">
        <v>87</v>
      </c>
      <c r="C19" s="7"/>
      <c r="D19" s="24"/>
      <c r="E19" s="53"/>
      <c r="F19" s="25">
        <f>0.4*BÁSICA!B93+0.6*BÁSICA!C93</f>
        <v>0</v>
      </c>
      <c r="G19" s="25">
        <v>0</v>
      </c>
      <c r="H19" s="25"/>
      <c r="I19" s="25"/>
      <c r="J19" s="25"/>
      <c r="K19" s="25"/>
      <c r="L19" s="25"/>
      <c r="M19" s="25"/>
      <c r="N19" s="22">
        <f>G19+I19+K19+M19</f>
        <v>0</v>
      </c>
      <c r="O19" s="17" t="e">
        <f>#REF!</f>
        <v>#REF!</v>
      </c>
      <c r="P19" s="17" t="e">
        <f>(O19*1000)/MAX(O$10:O$12)</f>
        <v>#REF!</v>
      </c>
      <c r="Q19" s="17" t="e">
        <f>#REF!</f>
        <v>#REF!</v>
      </c>
      <c r="R19" s="17" t="e">
        <f>(Q19*1000)/MAX(Q$10:Q$12)</f>
        <v>#REF!</v>
      </c>
      <c r="S19" s="17" t="e">
        <f>#REF!</f>
        <v>#REF!</v>
      </c>
      <c r="T19" s="17" t="e">
        <f>(S19*1000)/MAX(S$10:S$12)</f>
        <v>#REF!</v>
      </c>
      <c r="U19" s="18" t="e">
        <f>0.4*((P19+T19)-MIN(P19,T19))+0.6*R19</f>
        <v>#REF!</v>
      </c>
    </row>
    <row r="20" spans="1:21" ht="14.25" customHeight="1" x14ac:dyDescent="0.2">
      <c r="A20" s="97" t="s">
        <v>34</v>
      </c>
      <c r="B20" s="98"/>
      <c r="C20" s="98"/>
      <c r="D20" s="98"/>
      <c r="E20" s="98"/>
      <c r="F20" s="98"/>
      <c r="G20" s="98"/>
      <c r="H20" s="98"/>
      <c r="I20" s="98"/>
      <c r="J20" s="98"/>
      <c r="K20" s="98"/>
      <c r="L20" s="98"/>
      <c r="M20" s="98"/>
      <c r="N20" s="99"/>
      <c r="O20" s="17"/>
      <c r="P20" s="17"/>
      <c r="Q20" s="17"/>
      <c r="R20" s="17"/>
      <c r="S20" s="17"/>
      <c r="T20" s="17"/>
      <c r="U20" s="18">
        <f t="shared" si="4"/>
        <v>0</v>
      </c>
    </row>
    <row r="21" spans="1:21" ht="17.25" customHeight="1" x14ac:dyDescent="0.25">
      <c r="A21" s="6" t="s">
        <v>65</v>
      </c>
      <c r="B21" s="4" t="s">
        <v>50</v>
      </c>
      <c r="C21" s="7"/>
      <c r="D21" s="5" t="s">
        <v>45</v>
      </c>
      <c r="E21" s="24"/>
      <c r="F21" s="25">
        <f>SPORT!B21*0.4+SPORT!C21*0.6</f>
        <v>635.69324779993303</v>
      </c>
      <c r="G21" s="25"/>
      <c r="H21" s="25"/>
      <c r="I21" s="25"/>
      <c r="J21" s="25"/>
      <c r="K21" s="25"/>
      <c r="L21" s="25"/>
      <c r="M21" s="25"/>
      <c r="N21" s="22">
        <f t="shared" ref="N21:N30" si="5">G21+I21+K21+M21</f>
        <v>0</v>
      </c>
      <c r="O21" s="17" t="e">
        <f>#REF!</f>
        <v>#REF!</v>
      </c>
      <c r="P21" s="17" t="e">
        <f>(O21*1000)/MAX(O$21:O$28)</f>
        <v>#REF!</v>
      </c>
      <c r="Q21" s="17" t="e">
        <f>#REF!</f>
        <v>#REF!</v>
      </c>
      <c r="R21" s="17" t="e">
        <f>(Q21*1000)/MAX(Q$21:Q$28)</f>
        <v>#REF!</v>
      </c>
      <c r="S21" s="17" t="e">
        <f>#REF!</f>
        <v>#REF!</v>
      </c>
      <c r="T21" s="17" t="e">
        <f>(S21*1000)/MAX(S$21:S$28)</f>
        <v>#REF!</v>
      </c>
      <c r="U21" s="18" t="e">
        <f>0.4*((P21+T21)-MIN(P21,T21))+0.6*R21</f>
        <v>#REF!</v>
      </c>
    </row>
    <row r="22" spans="1:21" ht="15.75" x14ac:dyDescent="0.25">
      <c r="A22" s="6" t="s">
        <v>66</v>
      </c>
      <c r="B22" s="24" t="s">
        <v>103</v>
      </c>
      <c r="C22" s="7"/>
      <c r="D22" s="24" t="s">
        <v>42</v>
      </c>
      <c r="E22" s="53"/>
      <c r="F22" s="25">
        <f>SPORT!B29*0.4+SPORT!C29*0.6</f>
        <v>1000</v>
      </c>
      <c r="G22" s="25"/>
      <c r="H22" s="25"/>
      <c r="I22" s="25"/>
      <c r="J22" s="25"/>
      <c r="K22" s="25"/>
      <c r="L22" s="25"/>
      <c r="M22" s="25"/>
      <c r="N22" s="22">
        <f t="shared" si="5"/>
        <v>0</v>
      </c>
      <c r="O22" s="17"/>
      <c r="P22" s="17"/>
      <c r="Q22" s="17"/>
      <c r="R22" s="17"/>
      <c r="S22" s="17"/>
      <c r="T22" s="17"/>
      <c r="U22" s="18"/>
    </row>
    <row r="23" spans="1:21" ht="15.75" x14ac:dyDescent="0.25">
      <c r="A23" s="6" t="s">
        <v>67</v>
      </c>
      <c r="B23" s="24" t="s">
        <v>55</v>
      </c>
      <c r="C23" s="7"/>
      <c r="D23" s="5" t="s">
        <v>42</v>
      </c>
      <c r="E23" s="53"/>
      <c r="F23" s="25">
        <f>SPORT!B37*0.4+SPORT!C37*0.6</f>
        <v>358.87536078639909</v>
      </c>
      <c r="G23" s="25"/>
      <c r="H23" s="25"/>
      <c r="I23" s="25"/>
      <c r="J23" s="25"/>
      <c r="K23" s="25"/>
      <c r="L23" s="25"/>
      <c r="M23" s="25"/>
      <c r="N23" s="22">
        <f t="shared" si="5"/>
        <v>0</v>
      </c>
      <c r="O23" s="17" t="e">
        <f>#REF!</f>
        <v>#REF!</v>
      </c>
      <c r="P23" s="17" t="e">
        <f>(O23*1000)/MAX(O$21:O$28)</f>
        <v>#REF!</v>
      </c>
      <c r="Q23" s="17" t="e">
        <f>#REF!</f>
        <v>#REF!</v>
      </c>
      <c r="R23" s="17" t="e">
        <f>(Q23*1000)/MAX(Q$21:Q$28)</f>
        <v>#REF!</v>
      </c>
      <c r="S23" s="17" t="e">
        <f>#REF!</f>
        <v>#REF!</v>
      </c>
      <c r="T23" s="17" t="e">
        <f>(S23*1000)/MAX(S$21:S$28)</f>
        <v>#REF!</v>
      </c>
      <c r="U23" s="18" t="e">
        <f>0.4*((P23+T23)-MIN(P23,T23))+0.6*R23</f>
        <v>#REF!</v>
      </c>
    </row>
    <row r="24" spans="1:21" ht="15.75" x14ac:dyDescent="0.25">
      <c r="A24" s="6" t="s">
        <v>68</v>
      </c>
      <c r="B24" s="83" t="s">
        <v>87</v>
      </c>
      <c r="C24" s="7"/>
      <c r="D24" s="7"/>
      <c r="E24" s="53"/>
      <c r="F24" s="25">
        <f>SPORT!B45*0.4+SPORT!C45*0.6</f>
        <v>0</v>
      </c>
      <c r="G24" s="25"/>
      <c r="H24" s="25"/>
      <c r="I24" s="25"/>
      <c r="J24" s="25"/>
      <c r="K24" s="25"/>
      <c r="L24" s="25"/>
      <c r="M24" s="25"/>
      <c r="N24" s="22">
        <f t="shared" si="5"/>
        <v>0</v>
      </c>
      <c r="O24" s="17"/>
      <c r="P24" s="17"/>
      <c r="Q24" s="17"/>
      <c r="R24" s="17"/>
      <c r="S24" s="17"/>
      <c r="T24" s="17"/>
      <c r="U24" s="18"/>
    </row>
    <row r="25" spans="1:21" ht="15.75" x14ac:dyDescent="0.25">
      <c r="A25" s="6" t="s">
        <v>69</v>
      </c>
      <c r="B25" s="83" t="s">
        <v>87</v>
      </c>
      <c r="C25" s="7"/>
      <c r="D25" s="7"/>
      <c r="E25" s="53"/>
      <c r="F25" s="25">
        <f>SPORT!B53*0.4+SPORT!C53*0.6</f>
        <v>0</v>
      </c>
      <c r="G25" s="25"/>
      <c r="H25" s="25"/>
      <c r="I25" s="25"/>
      <c r="J25" s="25"/>
      <c r="K25" s="25"/>
      <c r="L25" s="25"/>
      <c r="M25" s="25"/>
      <c r="N25" s="22">
        <f t="shared" si="5"/>
        <v>0</v>
      </c>
      <c r="O25" s="17"/>
      <c r="P25" s="17"/>
      <c r="Q25" s="17"/>
      <c r="R25" s="17"/>
      <c r="S25" s="17"/>
      <c r="T25" s="17"/>
      <c r="U25" s="18"/>
    </row>
    <row r="26" spans="1:21" ht="15.75" x14ac:dyDescent="0.25">
      <c r="A26" s="6" t="s">
        <v>70</v>
      </c>
      <c r="B26" s="83" t="s">
        <v>87</v>
      </c>
      <c r="C26" s="7"/>
      <c r="D26" s="7"/>
      <c r="E26" s="53"/>
      <c r="F26" s="25">
        <f>SPORT!B61*0.4+SPORT!C61*0.6</f>
        <v>0</v>
      </c>
      <c r="G26" s="25"/>
      <c r="H26" s="25"/>
      <c r="I26" s="25"/>
      <c r="J26" s="25"/>
      <c r="K26" s="25"/>
      <c r="L26" s="25"/>
      <c r="M26" s="25"/>
      <c r="N26" s="22">
        <f t="shared" si="5"/>
        <v>0</v>
      </c>
      <c r="O26" s="17" t="e">
        <f>#REF!</f>
        <v>#REF!</v>
      </c>
      <c r="P26" s="17" t="e">
        <f>(O26*1000)/MAX(O$21:O$28)</f>
        <v>#REF!</v>
      </c>
      <c r="Q26" s="17" t="e">
        <f>#REF!</f>
        <v>#REF!</v>
      </c>
      <c r="R26" s="17" t="e">
        <f>(Q26*1000)/MAX(Q$21:Q$28)</f>
        <v>#REF!</v>
      </c>
      <c r="S26" s="17" t="e">
        <f>#REF!</f>
        <v>#REF!</v>
      </c>
      <c r="T26" s="17" t="e">
        <f>(S26*1000)/MAX(S$21:S$28)</f>
        <v>#REF!</v>
      </c>
      <c r="U26" s="18" t="e">
        <f>0.4*((P26+T26)-MIN(P26,T26))+0.6*R26</f>
        <v>#REF!</v>
      </c>
    </row>
    <row r="27" spans="1:21" ht="17.25" customHeight="1" x14ac:dyDescent="0.25">
      <c r="A27" s="6" t="s">
        <v>71</v>
      </c>
      <c r="B27" s="83" t="s">
        <v>87</v>
      </c>
      <c r="C27" s="51"/>
      <c r="D27" s="7"/>
      <c r="E27" s="53"/>
      <c r="F27" s="25">
        <f>SPORT!B69*0.4+SPORT!C69*0.6</f>
        <v>0</v>
      </c>
      <c r="G27" s="25"/>
      <c r="H27" s="25"/>
      <c r="I27" s="25"/>
      <c r="J27" s="25"/>
      <c r="K27" s="25"/>
      <c r="L27" s="25"/>
      <c r="M27" s="25"/>
      <c r="N27" s="22">
        <f t="shared" si="5"/>
        <v>0</v>
      </c>
      <c r="O27" s="17" t="e">
        <f>#REF!</f>
        <v>#REF!</v>
      </c>
      <c r="P27" s="17" t="e">
        <f>(O27*1000)/MAX(O$21:O$28)</f>
        <v>#REF!</v>
      </c>
      <c r="Q27" s="17" t="e">
        <f>#REF!</f>
        <v>#REF!</v>
      </c>
      <c r="R27" s="17" t="e">
        <f>(Q27*1000)/MAX(Q$21:Q$28)</f>
        <v>#REF!</v>
      </c>
      <c r="S27" s="17" t="e">
        <f>#REF!</f>
        <v>#REF!</v>
      </c>
      <c r="T27" s="17" t="e">
        <f>(S27*1000)/MAX(S$21:S$28)</f>
        <v>#REF!</v>
      </c>
      <c r="U27" s="18" t="e">
        <f>0.4*((P27+T27)-MIN(P27,T27))+0.6*R27</f>
        <v>#REF!</v>
      </c>
    </row>
    <row r="28" spans="1:21" ht="15.75" x14ac:dyDescent="0.25">
      <c r="A28" s="6" t="s">
        <v>72</v>
      </c>
      <c r="B28" s="83" t="s">
        <v>87</v>
      </c>
      <c r="C28" s="7"/>
      <c r="D28" s="7"/>
      <c r="E28" s="53"/>
      <c r="F28" s="25">
        <f>SPORT!B77*0.4+SPORT!C77*0.6</f>
        <v>0</v>
      </c>
      <c r="G28" s="25"/>
      <c r="H28" s="25"/>
      <c r="I28" s="25"/>
      <c r="J28" s="25"/>
      <c r="K28" s="25"/>
      <c r="L28" s="25"/>
      <c r="M28" s="25"/>
      <c r="N28" s="22">
        <f t="shared" si="5"/>
        <v>0</v>
      </c>
      <c r="O28" s="17" t="e">
        <f>#REF!</f>
        <v>#REF!</v>
      </c>
      <c r="P28" s="17" t="e">
        <f>(O28*1000)/MAX(O$21:O$28)</f>
        <v>#REF!</v>
      </c>
      <c r="Q28" s="17" t="e">
        <f>#REF!</f>
        <v>#REF!</v>
      </c>
      <c r="R28" s="17" t="e">
        <f>(Q28*1000)/MAX(Q$21:Q$28)</f>
        <v>#REF!</v>
      </c>
      <c r="S28" s="17" t="e">
        <f>#REF!</f>
        <v>#REF!</v>
      </c>
      <c r="T28" s="17" t="e">
        <f>(S28*1000)/MAX(S$21:S$28)</f>
        <v>#REF!</v>
      </c>
      <c r="U28" s="18" t="e">
        <f>0.4*((P28+T28)-MIN(P28,T28))+0.6*R28</f>
        <v>#REF!</v>
      </c>
    </row>
    <row r="29" spans="1:21" ht="15.75" x14ac:dyDescent="0.25">
      <c r="A29" s="6" t="s">
        <v>73</v>
      </c>
      <c r="B29" s="83" t="s">
        <v>87</v>
      </c>
      <c r="C29" s="7"/>
      <c r="D29" s="7"/>
      <c r="E29" s="7"/>
      <c r="F29" s="25">
        <f>SPORT!B85*0.4+SPORT!C85*0.6</f>
        <v>0</v>
      </c>
      <c r="G29" s="25"/>
      <c r="H29" s="25"/>
      <c r="I29" s="25"/>
      <c r="J29" s="25"/>
      <c r="K29" s="25"/>
      <c r="L29" s="25"/>
      <c r="M29" s="25"/>
      <c r="N29" s="22">
        <f t="shared" si="5"/>
        <v>0</v>
      </c>
      <c r="O29" s="17" t="e">
        <f>#REF!</f>
        <v>#REF!</v>
      </c>
      <c r="P29" s="17" t="e">
        <f>(O29*1000)/MAX(O$21:O$28)</f>
        <v>#REF!</v>
      </c>
      <c r="Q29" s="17" t="e">
        <f>#REF!</f>
        <v>#REF!</v>
      </c>
      <c r="R29" s="17" t="e">
        <f>(Q29*1000)/MAX(Q$21:Q$28)</f>
        <v>#REF!</v>
      </c>
      <c r="S29" s="17" t="e">
        <f>#REF!</f>
        <v>#REF!</v>
      </c>
      <c r="T29" s="17" t="e">
        <f>(S29*1000)/MAX(S$21:S$28)</f>
        <v>#REF!</v>
      </c>
      <c r="U29" s="18" t="e">
        <f>0.4*((P29+T29)-MIN(P29,T29))+0.6*R29</f>
        <v>#REF!</v>
      </c>
    </row>
    <row r="30" spans="1:21" ht="15.75" x14ac:dyDescent="0.25">
      <c r="A30" s="6" t="s">
        <v>74</v>
      </c>
      <c r="B30" s="83" t="s">
        <v>87</v>
      </c>
      <c r="C30" s="7"/>
      <c r="D30" s="7"/>
      <c r="E30" s="7"/>
      <c r="F30" s="25">
        <f>SPORT!B93*0.4+SPORT!C93*0.6</f>
        <v>0</v>
      </c>
      <c r="G30" s="25"/>
      <c r="H30" s="25"/>
      <c r="I30" s="25"/>
      <c r="J30" s="25"/>
      <c r="K30" s="25"/>
      <c r="L30" s="25"/>
      <c r="M30" s="25"/>
      <c r="N30" s="22">
        <f t="shared" si="5"/>
        <v>0</v>
      </c>
      <c r="O30" s="17"/>
      <c r="P30" s="17"/>
      <c r="Q30" s="17"/>
      <c r="R30" s="17"/>
      <c r="S30" s="17"/>
      <c r="T30" s="17"/>
      <c r="U30" s="18"/>
    </row>
    <row r="31" spans="1:21" x14ac:dyDescent="0.2">
      <c r="A31" s="97" t="s">
        <v>36</v>
      </c>
      <c r="B31" s="98"/>
      <c r="C31" s="98"/>
      <c r="D31" s="98"/>
      <c r="E31" s="98"/>
      <c r="F31" s="98"/>
      <c r="G31" s="98"/>
      <c r="H31" s="98"/>
      <c r="I31" s="98"/>
      <c r="J31" s="98"/>
      <c r="K31" s="98"/>
      <c r="L31" s="98"/>
      <c r="M31" s="98"/>
      <c r="N31" s="99"/>
      <c r="O31" s="17"/>
      <c r="P31" s="17"/>
      <c r="Q31" s="17"/>
      <c r="R31" s="17"/>
      <c r="S31" s="17"/>
      <c r="T31" s="17"/>
      <c r="U31" s="18">
        <f>0.4*((P31+T31)-MIN(P31,T31))+0.6*R31</f>
        <v>0</v>
      </c>
    </row>
    <row r="32" spans="1:21" ht="15.75" x14ac:dyDescent="0.25">
      <c r="A32" s="6" t="s">
        <v>76</v>
      </c>
      <c r="B32" s="28" t="s">
        <v>44</v>
      </c>
      <c r="C32" s="40"/>
      <c r="D32" s="5" t="s">
        <v>45</v>
      </c>
      <c r="E32" s="24"/>
      <c r="F32" s="25">
        <f>INTERMEDIA!B21*0.4+INTERMEDIA!C21*0.6</f>
        <v>828.35897035787798</v>
      </c>
      <c r="G32" s="25"/>
      <c r="H32" s="25"/>
      <c r="I32" s="25"/>
      <c r="J32" s="25"/>
      <c r="K32" s="25"/>
      <c r="L32" s="25"/>
      <c r="M32" s="25"/>
      <c r="N32" s="22">
        <f t="shared" ref="N32:N37" si="6">G32+I32+K32+M32</f>
        <v>0</v>
      </c>
    </row>
    <row r="33" spans="1:21" ht="15.75" x14ac:dyDescent="0.25">
      <c r="A33" s="6" t="s">
        <v>77</v>
      </c>
      <c r="B33" s="4" t="s">
        <v>41</v>
      </c>
      <c r="C33" s="24"/>
      <c r="D33" s="24" t="s">
        <v>42</v>
      </c>
      <c r="E33" s="24"/>
      <c r="F33" s="25">
        <f>INTERMEDIA!B29*0.4+INTERMEDIA!C29*0.6</f>
        <v>1000</v>
      </c>
      <c r="G33" s="25"/>
      <c r="H33" s="25"/>
      <c r="I33" s="25"/>
      <c r="J33" s="25"/>
      <c r="K33" s="25"/>
      <c r="L33" s="25"/>
      <c r="M33" s="25"/>
      <c r="N33" s="22">
        <f t="shared" si="6"/>
        <v>0</v>
      </c>
      <c r="O33" s="17" t="e">
        <f>#REF!</f>
        <v>#REF!</v>
      </c>
      <c r="P33" s="17" t="e">
        <f t="shared" ref="P33:P41" si="7">(O33*1000)/MAX(O$32:O$47)</f>
        <v>#REF!</v>
      </c>
      <c r="Q33" s="17" t="e">
        <f>#REF!</f>
        <v>#REF!</v>
      </c>
      <c r="R33" s="17" t="e">
        <f t="shared" ref="R33:R41" si="8">(Q33*1000)/MAX(Q$32:Q$47)</f>
        <v>#REF!</v>
      </c>
      <c r="S33" s="17" t="e">
        <f>#REF!</f>
        <v>#REF!</v>
      </c>
      <c r="T33" s="17" t="e">
        <f t="shared" ref="T33:T41" si="9">(S33*1000)/MAX(S$32:S$47)</f>
        <v>#REF!</v>
      </c>
      <c r="U33" s="18" t="e">
        <f t="shared" ref="U33:U42" si="10">0.4*((P33+T33)-MIN(P33,T33))+0.6*R33</f>
        <v>#REF!</v>
      </c>
    </row>
    <row r="34" spans="1:21" ht="15.75" x14ac:dyDescent="0.25">
      <c r="A34" s="6" t="s">
        <v>78</v>
      </c>
      <c r="B34" s="4" t="s">
        <v>43</v>
      </c>
      <c r="C34" s="24"/>
      <c r="D34" s="24" t="s">
        <v>42</v>
      </c>
      <c r="E34" s="24"/>
      <c r="F34" s="25">
        <f>INTERMEDIA!B37*0.4+INTERMEDIA!C37*0.6</f>
        <v>961.584674200731</v>
      </c>
      <c r="G34" s="25"/>
      <c r="H34" s="25"/>
      <c r="I34" s="25"/>
      <c r="J34" s="25"/>
      <c r="K34" s="25"/>
      <c r="L34" s="25"/>
      <c r="M34" s="25"/>
      <c r="N34" s="22">
        <f t="shared" si="6"/>
        <v>0</v>
      </c>
      <c r="O34" s="17" t="e">
        <f>#REF!</f>
        <v>#REF!</v>
      </c>
      <c r="P34" s="17" t="e">
        <f t="shared" si="7"/>
        <v>#REF!</v>
      </c>
      <c r="Q34" s="17" t="e">
        <f>#REF!</f>
        <v>#REF!</v>
      </c>
      <c r="R34" s="17" t="e">
        <f t="shared" si="8"/>
        <v>#REF!</v>
      </c>
      <c r="S34" s="17" t="e">
        <f>#REF!</f>
        <v>#REF!</v>
      </c>
      <c r="T34" s="17" t="e">
        <f t="shared" si="9"/>
        <v>#REF!</v>
      </c>
      <c r="U34" s="18" t="e">
        <f t="shared" si="10"/>
        <v>#REF!</v>
      </c>
    </row>
    <row r="35" spans="1:21" ht="15.75" x14ac:dyDescent="0.25">
      <c r="A35" s="6" t="s">
        <v>79</v>
      </c>
      <c r="B35" s="28" t="s">
        <v>40</v>
      </c>
      <c r="C35" s="24"/>
      <c r="D35" s="24" t="s">
        <v>45</v>
      </c>
      <c r="E35" s="24"/>
      <c r="F35" s="25">
        <f>INTERMEDIA!B45*0.4+INTERMEDIA!C45*0.6</f>
        <v>571.17821711720444</v>
      </c>
      <c r="G35" s="25"/>
      <c r="H35" s="25"/>
      <c r="I35" s="25"/>
      <c r="J35" s="25"/>
      <c r="K35" s="25"/>
      <c r="L35" s="25"/>
      <c r="M35" s="25"/>
      <c r="N35" s="22">
        <f t="shared" si="6"/>
        <v>0</v>
      </c>
      <c r="O35" s="17" t="e">
        <f>#REF!</f>
        <v>#REF!</v>
      </c>
      <c r="P35" s="17" t="e">
        <f t="shared" si="7"/>
        <v>#REF!</v>
      </c>
      <c r="Q35" s="17" t="e">
        <f>#REF!</f>
        <v>#REF!</v>
      </c>
      <c r="R35" s="17" t="e">
        <f t="shared" si="8"/>
        <v>#REF!</v>
      </c>
      <c r="S35" s="17" t="e">
        <f>#REF!</f>
        <v>#REF!</v>
      </c>
      <c r="T35" s="17" t="e">
        <f t="shared" si="9"/>
        <v>#REF!</v>
      </c>
      <c r="U35" s="18" t="e">
        <f t="shared" si="10"/>
        <v>#REF!</v>
      </c>
    </row>
    <row r="36" spans="1:21" ht="15.75" x14ac:dyDescent="0.25">
      <c r="A36" s="6" t="s">
        <v>80</v>
      </c>
      <c r="B36" s="24" t="s">
        <v>47</v>
      </c>
      <c r="C36" s="24"/>
      <c r="D36" s="24" t="s">
        <v>39</v>
      </c>
      <c r="E36" s="4"/>
      <c r="F36" s="25">
        <f>INTERMEDIA!B53*0.4+INTERMEDIA!C53*0.6</f>
        <v>935.17538091151255</v>
      </c>
      <c r="G36" s="25"/>
      <c r="H36" s="25"/>
      <c r="I36" s="25"/>
      <c r="J36" s="25"/>
      <c r="K36" s="25"/>
      <c r="L36" s="25"/>
      <c r="M36" s="25"/>
      <c r="N36" s="22">
        <f t="shared" si="6"/>
        <v>0</v>
      </c>
      <c r="O36" s="17" t="e">
        <f>#REF!</f>
        <v>#REF!</v>
      </c>
      <c r="P36" s="17" t="e">
        <f t="shared" si="7"/>
        <v>#REF!</v>
      </c>
      <c r="Q36" s="17" t="e">
        <f>#REF!</f>
        <v>#REF!</v>
      </c>
      <c r="R36" s="17" t="e">
        <f t="shared" si="8"/>
        <v>#REF!</v>
      </c>
      <c r="S36" s="17" t="e">
        <f>#REF!</f>
        <v>#REF!</v>
      </c>
      <c r="T36" s="17" t="e">
        <f t="shared" si="9"/>
        <v>#REF!</v>
      </c>
      <c r="U36" s="18" t="e">
        <f t="shared" si="10"/>
        <v>#REF!</v>
      </c>
    </row>
    <row r="37" spans="1:21" ht="15.75" x14ac:dyDescent="0.25">
      <c r="A37" s="6" t="s">
        <v>81</v>
      </c>
      <c r="B37" s="24" t="s">
        <v>107</v>
      </c>
      <c r="C37" s="24"/>
      <c r="D37" s="24" t="s">
        <v>42</v>
      </c>
      <c r="E37" s="28"/>
      <c r="F37" s="25">
        <f>INTERMEDIA!B61*0.4+INTERMEDIA!C61*0.6</f>
        <v>920.50101727873437</v>
      </c>
      <c r="G37" s="25"/>
      <c r="H37" s="25"/>
      <c r="I37" s="25"/>
      <c r="J37" s="25"/>
      <c r="K37" s="25"/>
      <c r="L37" s="25"/>
      <c r="M37" s="25"/>
      <c r="N37" s="22">
        <f t="shared" si="6"/>
        <v>0</v>
      </c>
      <c r="O37" s="17" t="e">
        <f>#REF!</f>
        <v>#REF!</v>
      </c>
      <c r="P37" s="17" t="e">
        <f t="shared" si="7"/>
        <v>#REF!</v>
      </c>
      <c r="Q37" s="17" t="e">
        <f>#REF!</f>
        <v>#REF!</v>
      </c>
      <c r="R37" s="17" t="e">
        <f t="shared" si="8"/>
        <v>#REF!</v>
      </c>
      <c r="S37" s="17" t="e">
        <f>#REF!</f>
        <v>#REF!</v>
      </c>
      <c r="T37" s="17" t="e">
        <f t="shared" si="9"/>
        <v>#REF!</v>
      </c>
      <c r="U37" s="18" t="e">
        <f t="shared" si="10"/>
        <v>#REF!</v>
      </c>
    </row>
    <row r="38" spans="1:21" ht="15.75" x14ac:dyDescent="0.25">
      <c r="A38" s="6" t="s">
        <v>94</v>
      </c>
      <c r="B38" s="83" t="s">
        <v>87</v>
      </c>
      <c r="C38" s="24"/>
      <c r="D38" s="24"/>
      <c r="E38" s="4"/>
      <c r="F38" s="25">
        <f>INTERMEDIA!B69*0.4+INTERMEDIA!C69*0.6</f>
        <v>0</v>
      </c>
      <c r="G38" s="25"/>
      <c r="H38" s="25"/>
      <c r="I38" s="25"/>
      <c r="J38" s="25"/>
      <c r="K38" s="25"/>
      <c r="L38" s="25"/>
      <c r="M38" s="25"/>
      <c r="N38" s="22">
        <f>G38+I38+K38+M38</f>
        <v>0</v>
      </c>
      <c r="O38" s="17" t="e">
        <f>#REF!</f>
        <v>#REF!</v>
      </c>
      <c r="P38" s="17" t="e">
        <f t="shared" si="7"/>
        <v>#REF!</v>
      </c>
      <c r="Q38" s="17" t="e">
        <f>#REF!</f>
        <v>#REF!</v>
      </c>
      <c r="R38" s="17" t="e">
        <f t="shared" si="8"/>
        <v>#REF!</v>
      </c>
      <c r="S38" s="17" t="e">
        <f>#REF!</f>
        <v>#REF!</v>
      </c>
      <c r="T38" s="17" t="e">
        <f t="shared" si="9"/>
        <v>#REF!</v>
      </c>
      <c r="U38" s="18" t="e">
        <f>0.4*((P38+T38)-MIN(P38,T38))+0.6*R38</f>
        <v>#REF!</v>
      </c>
    </row>
    <row r="39" spans="1:21" ht="15.75" x14ac:dyDescent="0.25">
      <c r="A39" s="6" t="s">
        <v>95</v>
      </c>
      <c r="B39" s="83" t="s">
        <v>87</v>
      </c>
      <c r="C39" s="24"/>
      <c r="D39" s="24"/>
      <c r="E39" s="28"/>
      <c r="F39" s="25">
        <f>INTERMEDIA!B77*0.4+INTERMEDIA!C77*0.6</f>
        <v>0</v>
      </c>
      <c r="G39" s="25"/>
      <c r="H39" s="25"/>
      <c r="I39" s="25"/>
      <c r="J39" s="25"/>
      <c r="K39" s="25"/>
      <c r="L39" s="25"/>
      <c r="M39" s="25"/>
      <c r="N39" s="22">
        <f>G39+I39+K39+M39</f>
        <v>0</v>
      </c>
      <c r="O39" s="17" t="e">
        <f>#REF!</f>
        <v>#REF!</v>
      </c>
      <c r="P39" s="17" t="e">
        <f t="shared" si="7"/>
        <v>#REF!</v>
      </c>
      <c r="Q39" s="17" t="e">
        <f>#REF!</f>
        <v>#REF!</v>
      </c>
      <c r="R39" s="17" t="e">
        <f t="shared" si="8"/>
        <v>#REF!</v>
      </c>
      <c r="S39" s="17" t="e">
        <f>#REF!</f>
        <v>#REF!</v>
      </c>
      <c r="T39" s="17" t="e">
        <f t="shared" si="9"/>
        <v>#REF!</v>
      </c>
      <c r="U39" s="18" t="e">
        <f>0.4*((P39+T39)-MIN(P39,T39))+0.6*R39</f>
        <v>#REF!</v>
      </c>
    </row>
    <row r="40" spans="1:21" ht="15.75" x14ac:dyDescent="0.25">
      <c r="A40" s="6" t="s">
        <v>96</v>
      </c>
      <c r="B40" s="83" t="s">
        <v>87</v>
      </c>
      <c r="C40" s="24"/>
      <c r="D40" s="24"/>
      <c r="E40" s="28"/>
      <c r="F40" s="25">
        <f>INTERMEDIA!B85*0.4+INTERMEDIA!C85*0.6</f>
        <v>0</v>
      </c>
      <c r="G40" s="25"/>
      <c r="H40" s="25"/>
      <c r="I40" s="25"/>
      <c r="J40" s="25"/>
      <c r="K40" s="25"/>
      <c r="L40" s="25"/>
      <c r="M40" s="25"/>
      <c r="N40" s="22">
        <f>G40+I40+K40+M40</f>
        <v>0</v>
      </c>
      <c r="O40" s="17" t="e">
        <f>#REF!</f>
        <v>#REF!</v>
      </c>
      <c r="P40" s="17" t="e">
        <f t="shared" si="7"/>
        <v>#REF!</v>
      </c>
      <c r="Q40" s="17" t="e">
        <f>#REF!</f>
        <v>#REF!</v>
      </c>
      <c r="R40" s="17" t="e">
        <f t="shared" si="8"/>
        <v>#REF!</v>
      </c>
      <c r="S40" s="17" t="e">
        <f>#REF!</f>
        <v>#REF!</v>
      </c>
      <c r="T40" s="17" t="e">
        <f t="shared" si="9"/>
        <v>#REF!</v>
      </c>
      <c r="U40" s="18" t="e">
        <f>0.4*((P40+T40)-MIN(P40,T40))+0.6*R40</f>
        <v>#REF!</v>
      </c>
    </row>
    <row r="41" spans="1:21" ht="15.75" x14ac:dyDescent="0.25">
      <c r="A41" s="6" t="s">
        <v>97</v>
      </c>
      <c r="B41" s="83" t="s">
        <v>87</v>
      </c>
      <c r="C41" s="24"/>
      <c r="D41" s="24"/>
      <c r="E41" s="4"/>
      <c r="F41" s="25">
        <f>INTERMEDIA!B93*0.4+INTERMEDIA!C93*0.6</f>
        <v>0</v>
      </c>
      <c r="G41" s="25"/>
      <c r="H41" s="25"/>
      <c r="I41" s="25"/>
      <c r="J41" s="25"/>
      <c r="K41" s="25"/>
      <c r="L41" s="25"/>
      <c r="M41" s="25"/>
      <c r="N41" s="22">
        <f>G41+I41+K41+M41</f>
        <v>0</v>
      </c>
      <c r="O41" s="17" t="e">
        <f>#REF!</f>
        <v>#REF!</v>
      </c>
      <c r="P41" s="17" t="e">
        <f t="shared" si="7"/>
        <v>#REF!</v>
      </c>
      <c r="Q41" s="17" t="e">
        <f>#REF!</f>
        <v>#REF!</v>
      </c>
      <c r="R41" s="17" t="e">
        <f t="shared" si="8"/>
        <v>#REF!</v>
      </c>
      <c r="S41" s="17" t="e">
        <f>#REF!</f>
        <v>#REF!</v>
      </c>
      <c r="T41" s="17" t="e">
        <f t="shared" si="9"/>
        <v>#REF!</v>
      </c>
      <c r="U41" s="18" t="e">
        <f>0.4*((P41+T41)-MIN(P41,T41))+0.6*R41</f>
        <v>#REF!</v>
      </c>
    </row>
    <row r="42" spans="1:21" x14ac:dyDescent="0.2">
      <c r="A42" s="97" t="s">
        <v>37</v>
      </c>
      <c r="B42" s="98"/>
      <c r="C42" s="98"/>
      <c r="D42" s="98"/>
      <c r="E42" s="98"/>
      <c r="F42" s="98"/>
      <c r="G42" s="98"/>
      <c r="H42" s="98"/>
      <c r="I42" s="98"/>
      <c r="J42" s="98"/>
      <c r="K42" s="98"/>
      <c r="L42" s="98"/>
      <c r="M42" s="98"/>
      <c r="N42" s="99"/>
      <c r="O42" s="17"/>
      <c r="P42" s="17"/>
      <c r="Q42" s="17"/>
      <c r="R42" s="17"/>
      <c r="S42" s="17"/>
      <c r="T42" s="17"/>
      <c r="U42" s="18">
        <f t="shared" si="10"/>
        <v>0</v>
      </c>
    </row>
    <row r="43" spans="1:21" ht="15.75" x14ac:dyDescent="0.25">
      <c r="A43" s="6" t="s">
        <v>82</v>
      </c>
      <c r="B43" s="28" t="s">
        <v>38</v>
      </c>
      <c r="C43" s="40"/>
      <c r="D43" s="5" t="s">
        <v>39</v>
      </c>
      <c r="E43" s="24"/>
      <c r="F43" s="25">
        <f>AVANZADA!B21*0.4+AVANZADA!C21*0.6</f>
        <v>1000</v>
      </c>
      <c r="G43" s="25"/>
      <c r="H43" s="25"/>
      <c r="I43" s="25"/>
      <c r="J43" s="25"/>
      <c r="K43" s="25"/>
      <c r="L43" s="25"/>
      <c r="M43" s="25"/>
      <c r="N43" s="22">
        <f t="shared" ref="N43:N52" si="11">G43+I43+K43+M43</f>
        <v>0</v>
      </c>
    </row>
    <row r="44" spans="1:21" ht="15.75" x14ac:dyDescent="0.25">
      <c r="A44" s="6" t="s">
        <v>83</v>
      </c>
      <c r="B44" s="4" t="s">
        <v>46</v>
      </c>
      <c r="C44" s="24"/>
      <c r="D44" s="24" t="s">
        <v>42</v>
      </c>
      <c r="E44" s="24"/>
      <c r="F44" s="25">
        <f>AVANZADA!B29*0.4+AVANZADA!C29*0.6</f>
        <v>901.88433882303843</v>
      </c>
      <c r="G44" s="25"/>
      <c r="H44" s="25"/>
      <c r="I44" s="25"/>
      <c r="J44" s="25"/>
      <c r="K44" s="25"/>
      <c r="L44" s="25"/>
      <c r="M44" s="25"/>
      <c r="N44" s="22">
        <f t="shared" si="11"/>
        <v>0</v>
      </c>
      <c r="O44" s="17" t="e">
        <f>#REF!</f>
        <v>#REF!</v>
      </c>
      <c r="P44" s="17" t="e">
        <f t="shared" ref="P44:P52" si="12">(O44*1000)/MAX(O$32:O$47)</f>
        <v>#REF!</v>
      </c>
      <c r="Q44" s="17" t="e">
        <f>#REF!</f>
        <v>#REF!</v>
      </c>
      <c r="R44" s="17" t="e">
        <f t="shared" ref="R44:R52" si="13">(Q44*1000)/MAX(Q$32:Q$47)</f>
        <v>#REF!</v>
      </c>
      <c r="S44" s="17" t="e">
        <f>#REF!</f>
        <v>#REF!</v>
      </c>
      <c r="T44" s="17" t="e">
        <f t="shared" ref="T44:T52" si="14">(S44*1000)/MAX(S$32:S$47)</f>
        <v>#REF!</v>
      </c>
      <c r="U44" s="18" t="e">
        <f t="shared" ref="U44:U52" si="15">0.4*((P44+T44)-MIN(P44,T44))+0.6*R44</f>
        <v>#REF!</v>
      </c>
    </row>
    <row r="45" spans="1:21" ht="15.75" x14ac:dyDescent="0.25">
      <c r="A45" s="6" t="s">
        <v>84</v>
      </c>
      <c r="B45" s="84" t="s">
        <v>87</v>
      </c>
      <c r="C45" s="24"/>
      <c r="D45" s="5"/>
      <c r="E45" s="24"/>
      <c r="F45" s="25">
        <f>AVANZADA!B37*0.4+AVANZADA!C37*0.6</f>
        <v>0</v>
      </c>
      <c r="G45" s="25"/>
      <c r="H45" s="25"/>
      <c r="I45" s="25"/>
      <c r="J45" s="25"/>
      <c r="K45" s="25"/>
      <c r="L45" s="25"/>
      <c r="M45" s="25"/>
      <c r="N45" s="22">
        <f t="shared" si="11"/>
        <v>0</v>
      </c>
      <c r="O45" s="17" t="e">
        <f>#REF!</f>
        <v>#REF!</v>
      </c>
      <c r="P45" s="17" t="e">
        <f t="shared" si="12"/>
        <v>#REF!</v>
      </c>
      <c r="Q45" s="17" t="e">
        <f>#REF!</f>
        <v>#REF!</v>
      </c>
      <c r="R45" s="17" t="e">
        <f t="shared" si="13"/>
        <v>#REF!</v>
      </c>
      <c r="S45" s="17" t="e">
        <f>#REF!</f>
        <v>#REF!</v>
      </c>
      <c r="T45" s="17" t="e">
        <f t="shared" si="14"/>
        <v>#REF!</v>
      </c>
      <c r="U45" s="18" t="e">
        <f t="shared" si="15"/>
        <v>#REF!</v>
      </c>
    </row>
    <row r="46" spans="1:21" ht="15.75" x14ac:dyDescent="0.25">
      <c r="A46" s="6" t="s">
        <v>85</v>
      </c>
      <c r="B46" s="83" t="s">
        <v>87</v>
      </c>
      <c r="C46" s="24"/>
      <c r="D46" s="5"/>
      <c r="E46" s="28"/>
      <c r="F46" s="25">
        <f>AVANZADA!B45*0.4+AVANZADA!C45*0.6</f>
        <v>0</v>
      </c>
      <c r="G46" s="25"/>
      <c r="H46" s="25"/>
      <c r="I46" s="25"/>
      <c r="J46" s="25"/>
      <c r="K46" s="25"/>
      <c r="L46" s="25"/>
      <c r="M46" s="25"/>
      <c r="N46" s="22">
        <f t="shared" si="11"/>
        <v>0</v>
      </c>
      <c r="O46" s="17" t="e">
        <f>#REF!</f>
        <v>#REF!</v>
      </c>
      <c r="P46" s="17" t="e">
        <f t="shared" si="12"/>
        <v>#REF!</v>
      </c>
      <c r="Q46" s="17" t="e">
        <f>#REF!</f>
        <v>#REF!</v>
      </c>
      <c r="R46" s="17" t="e">
        <f t="shared" si="13"/>
        <v>#REF!</v>
      </c>
      <c r="S46" s="17" t="e">
        <f>#REF!</f>
        <v>#REF!</v>
      </c>
      <c r="T46" s="17" t="e">
        <f t="shared" si="14"/>
        <v>#REF!</v>
      </c>
      <c r="U46" s="18" t="e">
        <f t="shared" si="15"/>
        <v>#REF!</v>
      </c>
    </row>
    <row r="47" spans="1:21" ht="15.75" x14ac:dyDescent="0.25">
      <c r="A47" s="6" t="s">
        <v>86</v>
      </c>
      <c r="B47" s="83" t="s">
        <v>87</v>
      </c>
      <c r="C47" s="24"/>
      <c r="D47" s="5"/>
      <c r="E47" s="28"/>
      <c r="F47" s="25">
        <f>AVANZADA!B53*0.4+AVANZADA!C53*0.6</f>
        <v>0</v>
      </c>
      <c r="G47" s="25"/>
      <c r="H47" s="25"/>
      <c r="I47" s="25"/>
      <c r="J47" s="25"/>
      <c r="K47" s="25"/>
      <c r="L47" s="25"/>
      <c r="M47" s="25"/>
      <c r="N47" s="22">
        <f t="shared" si="11"/>
        <v>0</v>
      </c>
      <c r="O47" s="17" t="e">
        <f>#REF!</f>
        <v>#REF!</v>
      </c>
      <c r="P47" s="17" t="e">
        <f t="shared" si="12"/>
        <v>#REF!</v>
      </c>
      <c r="Q47" s="17" t="e">
        <f>#REF!</f>
        <v>#REF!</v>
      </c>
      <c r="R47" s="17" t="e">
        <f t="shared" si="13"/>
        <v>#REF!</v>
      </c>
      <c r="S47" s="17" t="e">
        <f>#REF!</f>
        <v>#REF!</v>
      </c>
      <c r="T47" s="17" t="e">
        <f t="shared" si="14"/>
        <v>#REF!</v>
      </c>
      <c r="U47" s="18" t="e">
        <f t="shared" si="15"/>
        <v>#REF!</v>
      </c>
    </row>
    <row r="48" spans="1:21" ht="15.75" x14ac:dyDescent="0.25">
      <c r="A48" s="6" t="s">
        <v>98</v>
      </c>
      <c r="B48" s="83" t="s">
        <v>87</v>
      </c>
      <c r="C48" s="24"/>
      <c r="D48" s="5"/>
      <c r="E48" s="28"/>
      <c r="F48" s="25">
        <f>AVANZADA!B61*0.4+AVANZADA!C61*0.6</f>
        <v>0</v>
      </c>
      <c r="G48" s="25"/>
      <c r="H48" s="25"/>
      <c r="I48" s="25"/>
      <c r="J48" s="25"/>
      <c r="K48" s="25"/>
      <c r="L48" s="25"/>
      <c r="M48" s="25"/>
      <c r="N48" s="22">
        <f t="shared" si="11"/>
        <v>0</v>
      </c>
      <c r="O48" s="17" t="e">
        <f>#REF!</f>
        <v>#REF!</v>
      </c>
      <c r="P48" s="17" t="e">
        <f t="shared" si="12"/>
        <v>#REF!</v>
      </c>
      <c r="Q48" s="17" t="e">
        <f>#REF!</f>
        <v>#REF!</v>
      </c>
      <c r="R48" s="17" t="e">
        <f t="shared" si="13"/>
        <v>#REF!</v>
      </c>
      <c r="S48" s="17" t="e">
        <f>#REF!</f>
        <v>#REF!</v>
      </c>
      <c r="T48" s="17" t="e">
        <f t="shared" si="14"/>
        <v>#REF!</v>
      </c>
      <c r="U48" s="18" t="e">
        <f t="shared" si="15"/>
        <v>#REF!</v>
      </c>
    </row>
    <row r="49" spans="1:21" ht="15.75" x14ac:dyDescent="0.25">
      <c r="A49" s="6" t="s">
        <v>99</v>
      </c>
      <c r="B49" s="83" t="s">
        <v>87</v>
      </c>
      <c r="C49" s="24"/>
      <c r="D49" s="5"/>
      <c r="E49" s="28"/>
      <c r="F49" s="25">
        <f>AVANZADA!B69*0.4+AVANZADA!C69*0.6</f>
        <v>0</v>
      </c>
      <c r="G49" s="25"/>
      <c r="H49" s="25"/>
      <c r="I49" s="25"/>
      <c r="J49" s="25"/>
      <c r="K49" s="25"/>
      <c r="L49" s="25"/>
      <c r="M49" s="25"/>
      <c r="N49" s="22">
        <f t="shared" si="11"/>
        <v>0</v>
      </c>
      <c r="O49" s="17" t="e">
        <f>#REF!</f>
        <v>#REF!</v>
      </c>
      <c r="P49" s="17" t="e">
        <f t="shared" si="12"/>
        <v>#REF!</v>
      </c>
      <c r="Q49" s="17" t="e">
        <f>#REF!</f>
        <v>#REF!</v>
      </c>
      <c r="R49" s="17" t="e">
        <f t="shared" si="13"/>
        <v>#REF!</v>
      </c>
      <c r="S49" s="17" t="e">
        <f>#REF!</f>
        <v>#REF!</v>
      </c>
      <c r="T49" s="17" t="e">
        <f t="shared" si="14"/>
        <v>#REF!</v>
      </c>
      <c r="U49" s="18" t="e">
        <f t="shared" si="15"/>
        <v>#REF!</v>
      </c>
    </row>
    <row r="50" spans="1:21" ht="15.75" x14ac:dyDescent="0.25">
      <c r="A50" s="6" t="s">
        <v>100</v>
      </c>
      <c r="B50" s="83" t="s">
        <v>87</v>
      </c>
      <c r="C50" s="24"/>
      <c r="D50" s="5"/>
      <c r="E50" s="28"/>
      <c r="F50" s="25">
        <f>AVANZADA!B77*0.4+AVANZADA!C77*0.6</f>
        <v>0</v>
      </c>
      <c r="G50" s="25"/>
      <c r="H50" s="25"/>
      <c r="I50" s="25"/>
      <c r="J50" s="25"/>
      <c r="K50" s="25"/>
      <c r="L50" s="25"/>
      <c r="M50" s="25"/>
      <c r="N50" s="22">
        <f t="shared" si="11"/>
        <v>0</v>
      </c>
      <c r="O50" s="17" t="e">
        <f>#REF!</f>
        <v>#REF!</v>
      </c>
      <c r="P50" s="17" t="e">
        <f t="shared" si="12"/>
        <v>#REF!</v>
      </c>
      <c r="Q50" s="17" t="e">
        <f>#REF!</f>
        <v>#REF!</v>
      </c>
      <c r="R50" s="17" t="e">
        <f t="shared" si="13"/>
        <v>#REF!</v>
      </c>
      <c r="S50" s="17" t="e">
        <f>#REF!</f>
        <v>#REF!</v>
      </c>
      <c r="T50" s="17" t="e">
        <f t="shared" si="14"/>
        <v>#REF!</v>
      </c>
      <c r="U50" s="18" t="e">
        <f t="shared" si="15"/>
        <v>#REF!</v>
      </c>
    </row>
    <row r="51" spans="1:21" ht="15.75" x14ac:dyDescent="0.25">
      <c r="A51" s="6" t="s">
        <v>101</v>
      </c>
      <c r="B51" s="83" t="s">
        <v>87</v>
      </c>
      <c r="C51" s="24"/>
      <c r="D51" s="5"/>
      <c r="E51" s="28"/>
      <c r="F51" s="25">
        <f>AVANZADA!B85*0.4+AVANZADA!C85*0.6</f>
        <v>0</v>
      </c>
      <c r="G51" s="25"/>
      <c r="H51" s="25"/>
      <c r="I51" s="25"/>
      <c r="J51" s="25"/>
      <c r="K51" s="25"/>
      <c r="L51" s="25"/>
      <c r="M51" s="25"/>
      <c r="N51" s="22">
        <f t="shared" si="11"/>
        <v>0</v>
      </c>
      <c r="O51" s="17" t="e">
        <f>#REF!</f>
        <v>#REF!</v>
      </c>
      <c r="P51" s="17" t="e">
        <f t="shared" si="12"/>
        <v>#REF!</v>
      </c>
      <c r="Q51" s="17" t="e">
        <f>#REF!</f>
        <v>#REF!</v>
      </c>
      <c r="R51" s="17" t="e">
        <f t="shared" si="13"/>
        <v>#REF!</v>
      </c>
      <c r="S51" s="17" t="e">
        <f>#REF!</f>
        <v>#REF!</v>
      </c>
      <c r="T51" s="17" t="e">
        <f t="shared" si="14"/>
        <v>#REF!</v>
      </c>
      <c r="U51" s="18" t="e">
        <f t="shared" si="15"/>
        <v>#REF!</v>
      </c>
    </row>
    <row r="52" spans="1:21" ht="16.5" thickBot="1" x14ac:dyDescent="0.3">
      <c r="A52" s="31" t="s">
        <v>102</v>
      </c>
      <c r="B52" s="85" t="s">
        <v>87</v>
      </c>
      <c r="C52" s="33"/>
      <c r="D52" s="55"/>
      <c r="E52" s="32"/>
      <c r="F52" s="34">
        <f>AVANZADA!B93*0.4+AVANZADA!C93*0.6</f>
        <v>0</v>
      </c>
      <c r="G52" s="34"/>
      <c r="H52" s="34"/>
      <c r="I52" s="34"/>
      <c r="J52" s="34"/>
      <c r="K52" s="34"/>
      <c r="L52" s="34"/>
      <c r="M52" s="34"/>
      <c r="N52" s="27">
        <f t="shared" si="11"/>
        <v>0</v>
      </c>
      <c r="O52" s="17" t="e">
        <f>#REF!</f>
        <v>#REF!</v>
      </c>
      <c r="P52" s="17" t="e">
        <f t="shared" si="12"/>
        <v>#REF!</v>
      </c>
      <c r="Q52" s="17" t="e">
        <f>#REF!</f>
        <v>#REF!</v>
      </c>
      <c r="R52" s="17" t="e">
        <f t="shared" si="13"/>
        <v>#REF!</v>
      </c>
      <c r="S52" s="17" t="e">
        <f>#REF!</f>
        <v>#REF!</v>
      </c>
      <c r="T52" s="17" t="e">
        <f t="shared" si="14"/>
        <v>#REF!</v>
      </c>
      <c r="U52" s="18" t="e">
        <f t="shared" si="15"/>
        <v>#REF!</v>
      </c>
    </row>
    <row r="53" spans="1:21" ht="15.75" thickTop="1" x14ac:dyDescent="0.2"/>
  </sheetData>
  <mergeCells count="27">
    <mergeCell ref="A42:N42"/>
    <mergeCell ref="O5:P5"/>
    <mergeCell ref="Q5:R5"/>
    <mergeCell ref="S5:T5"/>
    <mergeCell ref="J4:K4"/>
    <mergeCell ref="N4:N6"/>
    <mergeCell ref="O4:T4"/>
    <mergeCell ref="J5:K5"/>
    <mergeCell ref="L4:M4"/>
    <mergeCell ref="L5:M5"/>
    <mergeCell ref="A2:N3"/>
    <mergeCell ref="A4:A6"/>
    <mergeCell ref="B4:B6"/>
    <mergeCell ref="C4:C6"/>
    <mergeCell ref="D4:D6"/>
    <mergeCell ref="F4:G4"/>
    <mergeCell ref="F5:G5"/>
    <mergeCell ref="H5:I5"/>
    <mergeCell ref="A31:N31"/>
    <mergeCell ref="F8:G8"/>
    <mergeCell ref="H8:I8"/>
    <mergeCell ref="J8:K8"/>
    <mergeCell ref="L8:M8"/>
    <mergeCell ref="H4:I4"/>
    <mergeCell ref="A7:N7"/>
    <mergeCell ref="A9:N9"/>
    <mergeCell ref="A20:N20"/>
  </mergeCells>
  <pageMargins left="0.75" right="0.75" top="0.33" bottom="0.32" header="0" footer="0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3"/>
  <sheetViews>
    <sheetView zoomScale="97" workbookViewId="0">
      <pane xSplit="3" ySplit="13" topLeftCell="D53" activePane="bottomRight" state="frozen"/>
      <selection pane="topRight" activeCell="D1" sqref="D1"/>
      <selection pane="bottomLeft" activeCell="A14" sqref="A14"/>
      <selection pane="bottomRight" activeCell="P63" sqref="P63"/>
    </sheetView>
  </sheetViews>
  <sheetFormatPr baseColWidth="10" defaultRowHeight="12.75" outlineLevelCol="1" x14ac:dyDescent="0.2"/>
  <cols>
    <col min="1" max="1" width="6" customWidth="1"/>
    <col min="2" max="2" width="12.28515625" customWidth="1"/>
    <col min="3" max="3" width="15" bestFit="1" customWidth="1"/>
    <col min="4" max="4" width="3.5703125" customWidth="1" outlineLevel="1"/>
    <col min="5" max="5" width="3.42578125" customWidth="1" outlineLevel="1"/>
    <col min="6" max="6" width="3.85546875" customWidth="1" outlineLevel="1"/>
    <col min="7" max="7" width="3.5703125" customWidth="1" outlineLevel="1"/>
    <col min="8" max="8" width="3.28515625" customWidth="1" outlineLevel="1"/>
    <col min="9" max="9" width="2.85546875" customWidth="1" outlineLevel="1"/>
    <col min="10" max="10" width="3.28515625" customWidth="1" outlineLevel="1"/>
    <col min="11" max="11" width="3.140625" customWidth="1" outlineLevel="1"/>
    <col min="12" max="15" width="3.42578125" customWidth="1" outlineLevel="1"/>
    <col min="16" max="16" width="5.85546875" customWidth="1" outlineLevel="1"/>
    <col min="17" max="17" width="7.7109375" bestFit="1" customWidth="1" outlineLevel="1"/>
    <col min="18" max="18" width="2.5703125" customWidth="1" outlineLevel="1"/>
    <col min="19" max="19" width="2.5703125" customWidth="1"/>
  </cols>
  <sheetData>
    <row r="1" spans="1:17" ht="12.75" customHeight="1" x14ac:dyDescent="0.2">
      <c r="D1" s="134" t="s">
        <v>15</v>
      </c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6"/>
    </row>
    <row r="2" spans="1:17" x14ac:dyDescent="0.2">
      <c r="D2" s="137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6"/>
    </row>
    <row r="3" spans="1:17" x14ac:dyDescent="0.2">
      <c r="D3" s="137"/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35"/>
      <c r="P3" s="135"/>
      <c r="Q3" s="136"/>
    </row>
    <row r="4" spans="1:17" ht="40.5" customHeight="1" x14ac:dyDescent="0.2">
      <c r="A4" s="138" t="s">
        <v>14</v>
      </c>
      <c r="B4" s="133" t="s">
        <v>8</v>
      </c>
      <c r="C4" s="133"/>
      <c r="D4" s="131" t="s">
        <v>88</v>
      </c>
      <c r="E4" s="131" t="s">
        <v>88</v>
      </c>
      <c r="F4" s="131" t="s">
        <v>88</v>
      </c>
      <c r="G4" s="131" t="s">
        <v>88</v>
      </c>
      <c r="H4" s="131" t="s">
        <v>88</v>
      </c>
      <c r="I4" s="131" t="s">
        <v>88</v>
      </c>
      <c r="J4" s="131" t="s">
        <v>88</v>
      </c>
      <c r="K4" s="131" t="s">
        <v>88</v>
      </c>
      <c r="L4" s="131" t="s">
        <v>88</v>
      </c>
      <c r="M4" s="131" t="s">
        <v>88</v>
      </c>
      <c r="N4" s="131" t="s">
        <v>91</v>
      </c>
      <c r="O4" s="131" t="s">
        <v>92</v>
      </c>
      <c r="Q4" s="54"/>
    </row>
    <row r="5" spans="1:17" ht="12.75" customHeight="1" x14ac:dyDescent="0.2">
      <c r="A5" s="139"/>
      <c r="B5" s="133"/>
      <c r="C5" s="133"/>
      <c r="D5" s="131"/>
      <c r="E5" s="131"/>
      <c r="F5" s="131"/>
      <c r="G5" s="131"/>
      <c r="H5" s="131"/>
      <c r="I5" s="131"/>
      <c r="J5" s="131"/>
      <c r="K5" s="131"/>
      <c r="L5" s="131"/>
      <c r="M5" s="131"/>
      <c r="N5" s="131"/>
      <c r="O5" s="131"/>
      <c r="P5" s="54"/>
      <c r="Q5" s="54"/>
    </row>
    <row r="6" spans="1:17" ht="12.75" customHeight="1" x14ac:dyDescent="0.2">
      <c r="A6" s="139"/>
      <c r="B6" s="133"/>
      <c r="C6" s="133"/>
      <c r="D6" s="131"/>
      <c r="E6" s="131"/>
      <c r="F6" s="131"/>
      <c r="G6" s="131"/>
      <c r="H6" s="131"/>
      <c r="I6" s="131"/>
      <c r="J6" s="131"/>
      <c r="K6" s="131"/>
      <c r="L6" s="131"/>
      <c r="M6" s="131"/>
      <c r="N6" s="131"/>
      <c r="O6" s="131"/>
      <c r="P6" s="54"/>
      <c r="Q6" s="54"/>
    </row>
    <row r="7" spans="1:17" ht="12.75" customHeight="1" x14ac:dyDescent="0.2">
      <c r="A7" s="139"/>
      <c r="B7" s="133"/>
      <c r="C7" s="133"/>
      <c r="D7" s="131"/>
      <c r="E7" s="131"/>
      <c r="F7" s="131"/>
      <c r="G7" s="131"/>
      <c r="H7" s="131"/>
      <c r="I7" s="131"/>
      <c r="J7" s="131"/>
      <c r="K7" s="131"/>
      <c r="L7" s="131"/>
      <c r="M7" s="131"/>
      <c r="N7" s="131"/>
      <c r="O7" s="131"/>
      <c r="P7" s="54"/>
      <c r="Q7" s="54"/>
    </row>
    <row r="8" spans="1:17" ht="12.75" customHeight="1" x14ac:dyDescent="0.2">
      <c r="A8" s="139"/>
      <c r="B8" s="133"/>
      <c r="C8" s="133"/>
      <c r="D8" s="131"/>
      <c r="E8" s="131"/>
      <c r="F8" s="131"/>
      <c r="G8" s="131"/>
      <c r="H8" s="131"/>
      <c r="I8" s="131"/>
      <c r="J8" s="131"/>
      <c r="K8" s="131"/>
      <c r="L8" s="131"/>
      <c r="M8" s="131"/>
      <c r="N8" s="131"/>
      <c r="O8" s="131"/>
      <c r="P8" s="54"/>
      <c r="Q8" s="54"/>
    </row>
    <row r="9" spans="1:17" ht="12.75" customHeight="1" x14ac:dyDescent="0.2">
      <c r="A9" s="139"/>
      <c r="B9" s="133"/>
      <c r="C9" s="133"/>
      <c r="D9" s="131"/>
      <c r="E9" s="131"/>
      <c r="F9" s="131"/>
      <c r="G9" s="131"/>
      <c r="H9" s="131"/>
      <c r="I9" s="131"/>
      <c r="J9" s="131"/>
      <c r="K9" s="131"/>
      <c r="L9" s="131"/>
      <c r="M9" s="131"/>
      <c r="N9" s="131"/>
      <c r="O9" s="131"/>
      <c r="P9" s="54"/>
      <c r="Q9" s="54"/>
    </row>
    <row r="10" spans="1:17" ht="23.25" x14ac:dyDescent="0.2">
      <c r="A10" s="139"/>
      <c r="B10" s="129" t="s">
        <v>89</v>
      </c>
      <c r="C10" s="130"/>
      <c r="D10">
        <v>10</v>
      </c>
      <c r="E10">
        <v>14</v>
      </c>
      <c r="F10">
        <v>18</v>
      </c>
      <c r="G10">
        <v>10</v>
      </c>
      <c r="H10">
        <v>17</v>
      </c>
      <c r="I10">
        <v>17</v>
      </c>
      <c r="J10">
        <v>12</v>
      </c>
      <c r="K10">
        <v>17</v>
      </c>
      <c r="L10">
        <v>10</v>
      </c>
      <c r="M10">
        <v>13</v>
      </c>
      <c r="N10">
        <v>3</v>
      </c>
      <c r="O10">
        <v>1</v>
      </c>
      <c r="P10" s="132">
        <f>SUM(D10:M10)</f>
        <v>138</v>
      </c>
      <c r="Q10" s="133"/>
    </row>
    <row r="11" spans="1:17" ht="23.25" x14ac:dyDescent="0.2">
      <c r="A11" s="139"/>
      <c r="B11" s="129" t="s">
        <v>90</v>
      </c>
      <c r="C11" s="130"/>
      <c r="D11">
        <v>13</v>
      </c>
      <c r="E11">
        <v>26</v>
      </c>
      <c r="F11">
        <v>15</v>
      </c>
      <c r="G11">
        <v>14</v>
      </c>
      <c r="H11">
        <v>19</v>
      </c>
      <c r="I11">
        <v>5</v>
      </c>
      <c r="J11">
        <v>28</v>
      </c>
      <c r="K11">
        <v>24</v>
      </c>
      <c r="L11">
        <v>20</v>
      </c>
      <c r="M11">
        <v>15</v>
      </c>
      <c r="N11">
        <v>3</v>
      </c>
      <c r="O11">
        <v>1</v>
      </c>
      <c r="P11" s="132">
        <f>SUM(D11:M11)</f>
        <v>179</v>
      </c>
      <c r="Q11" s="133"/>
    </row>
    <row r="12" spans="1:17" ht="12.75" customHeight="1" x14ac:dyDescent="0.2">
      <c r="A12" s="139"/>
      <c r="B12" s="122" t="s">
        <v>9</v>
      </c>
      <c r="C12" s="122"/>
      <c r="D12" s="123" t="s">
        <v>10</v>
      </c>
      <c r="E12" s="124"/>
      <c r="F12" s="124"/>
      <c r="G12" s="124"/>
      <c r="H12" s="124"/>
      <c r="I12" s="124"/>
      <c r="J12" s="124"/>
      <c r="K12" s="124"/>
      <c r="L12" s="23"/>
      <c r="M12" s="23"/>
      <c r="N12" s="23"/>
      <c r="O12" s="23"/>
      <c r="P12" s="125" t="s">
        <v>11</v>
      </c>
      <c r="Q12" s="127" t="s">
        <v>20</v>
      </c>
    </row>
    <row r="13" spans="1:17" ht="13.5" customHeight="1" thickBot="1" x14ac:dyDescent="0.25">
      <c r="A13" s="140"/>
      <c r="B13" s="13" t="s">
        <v>12</v>
      </c>
      <c r="C13" s="13" t="s">
        <v>13</v>
      </c>
      <c r="D13" s="8">
        <v>1</v>
      </c>
      <c r="E13" s="9">
        <v>2</v>
      </c>
      <c r="F13" s="9">
        <v>3</v>
      </c>
      <c r="G13" s="10">
        <v>4</v>
      </c>
      <c r="H13" s="8">
        <v>5</v>
      </c>
      <c r="I13" s="9">
        <v>6</v>
      </c>
      <c r="J13" s="9">
        <v>7</v>
      </c>
      <c r="K13" s="10">
        <v>8</v>
      </c>
      <c r="L13" s="9">
        <v>9</v>
      </c>
      <c r="M13" s="9">
        <v>10</v>
      </c>
      <c r="N13" s="9">
        <v>9</v>
      </c>
      <c r="O13" s="9">
        <v>10</v>
      </c>
      <c r="P13" s="126"/>
      <c r="Q13" s="128"/>
    </row>
    <row r="14" spans="1:17" ht="14.25" customHeight="1" x14ac:dyDescent="0.2">
      <c r="A14" s="109" t="str">
        <f>Clasifficación!A10</f>
        <v>B_1</v>
      </c>
      <c r="B14" s="112" t="str">
        <f>Clasifficación!B10</f>
        <v>DANIEL GOMEZ MILLAN</v>
      </c>
      <c r="C14" s="113"/>
      <c r="D14" s="45">
        <v>5</v>
      </c>
      <c r="E14" s="46">
        <v>4</v>
      </c>
      <c r="F14" s="46">
        <v>5</v>
      </c>
      <c r="G14" s="46">
        <v>5</v>
      </c>
      <c r="H14" s="46">
        <v>6</v>
      </c>
      <c r="I14" s="46">
        <v>6</v>
      </c>
      <c r="J14" s="46">
        <v>6</v>
      </c>
      <c r="K14" s="46">
        <v>4</v>
      </c>
      <c r="L14" s="46">
        <v>6</v>
      </c>
      <c r="M14" s="46">
        <v>5</v>
      </c>
      <c r="N14" s="46">
        <v>5</v>
      </c>
      <c r="O14" s="46">
        <v>5</v>
      </c>
      <c r="P14" s="29">
        <f>D14*D$10+E14*E$10+F14*F$10+G14*G$10+H14*H$10+I14*I$10+J14*J$10+K14*K$10+L14*L$10+M14*M$10+N$10*N14+O$10*O14</f>
        <v>735</v>
      </c>
      <c r="Q14" s="116">
        <f>P17*1000/(MAX(P$17,P$25,P$33,P$41,P$49,P$57,P$65,P$73,P$81,P$89))</f>
        <v>982.62032085561498</v>
      </c>
    </row>
    <row r="15" spans="1:17" ht="12.75" customHeight="1" x14ac:dyDescent="0.2">
      <c r="A15" s="110"/>
      <c r="B15" s="114"/>
      <c r="C15" s="115"/>
      <c r="D15" s="47">
        <v>0</v>
      </c>
      <c r="E15" s="48">
        <v>0</v>
      </c>
      <c r="F15" s="48">
        <v>0</v>
      </c>
      <c r="G15" s="48">
        <v>0</v>
      </c>
      <c r="H15" s="48">
        <v>0</v>
      </c>
      <c r="I15" s="48">
        <v>0</v>
      </c>
      <c r="J15" s="48">
        <v>0</v>
      </c>
      <c r="K15" s="48">
        <v>0</v>
      </c>
      <c r="L15" s="48">
        <v>0</v>
      </c>
      <c r="M15" s="48">
        <v>0</v>
      </c>
      <c r="N15" s="48">
        <v>0</v>
      </c>
      <c r="O15" s="48">
        <v>0</v>
      </c>
      <c r="P15" s="30">
        <f>D15*D$10+E15*E$10+F15*F$10+G15*G$10+H15*H$10+I15*I$10+J15*J$10+K15*K$10+L15*L$10+M15*M$10+N$10*N15+O$10*O15</f>
        <v>0</v>
      </c>
      <c r="Q15" s="117"/>
    </row>
    <row r="16" spans="1:17" ht="12.75" customHeight="1" x14ac:dyDescent="0.2">
      <c r="A16" s="110"/>
      <c r="B16" s="114"/>
      <c r="C16" s="115"/>
      <c r="D16" s="47">
        <v>0</v>
      </c>
      <c r="E16" s="48">
        <v>0</v>
      </c>
      <c r="F16" s="48">
        <v>0</v>
      </c>
      <c r="G16" s="48">
        <v>0</v>
      </c>
      <c r="H16" s="48">
        <v>0</v>
      </c>
      <c r="I16" s="48">
        <v>0</v>
      </c>
      <c r="J16" s="48">
        <v>0</v>
      </c>
      <c r="K16" s="48">
        <v>0</v>
      </c>
      <c r="L16" s="48">
        <v>0</v>
      </c>
      <c r="M16" s="48">
        <v>0</v>
      </c>
      <c r="N16" s="48">
        <v>0</v>
      </c>
      <c r="O16" s="48">
        <v>0</v>
      </c>
      <c r="P16" s="30">
        <f>D16*D$10+E16*E$10+F16*F$10+G16*G$10+H16*H$10+I16*I$10+J16*J$10+K16*K$10+L16*L$10+M16*M$10+N$10*N16+O$10*O16</f>
        <v>0</v>
      </c>
      <c r="Q16" s="117"/>
    </row>
    <row r="17" spans="1:17" ht="15" customHeight="1" thickBot="1" x14ac:dyDescent="0.3">
      <c r="A17" s="110"/>
      <c r="B17" s="114"/>
      <c r="C17" s="115"/>
      <c r="D17" s="57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6">
        <f>P14+P15+P16</f>
        <v>735</v>
      </c>
      <c r="Q17" s="118"/>
    </row>
    <row r="18" spans="1:17" ht="14.25" customHeight="1" x14ac:dyDescent="0.2">
      <c r="A18" s="110"/>
      <c r="B18" s="114"/>
      <c r="C18" s="115"/>
      <c r="D18" s="11">
        <v>5</v>
      </c>
      <c r="E18" s="12">
        <v>0</v>
      </c>
      <c r="F18" s="12">
        <v>6</v>
      </c>
      <c r="G18" s="12">
        <v>6</v>
      </c>
      <c r="H18" s="12">
        <v>3</v>
      </c>
      <c r="I18" s="12">
        <v>6</v>
      </c>
      <c r="J18" s="12">
        <v>4</v>
      </c>
      <c r="K18" s="12">
        <v>5</v>
      </c>
      <c r="L18" s="12">
        <v>6</v>
      </c>
      <c r="M18" s="12">
        <v>3</v>
      </c>
      <c r="N18" s="12">
        <v>5</v>
      </c>
      <c r="O18" s="12">
        <v>5</v>
      </c>
      <c r="P18" s="30">
        <f>D18*D$11+E18*E$11+F18*F$11+G18*G$11+H18*H$11+I18*I$11+J18*J$11+K18*K$11+L18*L$11+M18*M$11+N$11*N18+O$11*O18</f>
        <v>743</v>
      </c>
      <c r="Q18" s="119">
        <f>P21*1000/(MAX(P$21,P$29,P$37,P$45,P$53,P$61,P$69,P$77,P$85,P$93))</f>
        <v>927.59051186017473</v>
      </c>
    </row>
    <row r="19" spans="1:17" ht="12.75" customHeight="1" thickBot="1" x14ac:dyDescent="0.25">
      <c r="A19" s="110"/>
      <c r="B19" s="114"/>
      <c r="C19" s="115"/>
      <c r="D19" s="14">
        <v>0</v>
      </c>
      <c r="E19" s="15">
        <v>0</v>
      </c>
      <c r="F19" s="15">
        <v>0</v>
      </c>
      <c r="G19" s="15">
        <v>0</v>
      </c>
      <c r="H19" s="15">
        <v>0</v>
      </c>
      <c r="I19" s="15">
        <v>0</v>
      </c>
      <c r="J19" s="15">
        <v>0</v>
      </c>
      <c r="K19" s="15">
        <v>0</v>
      </c>
      <c r="L19" s="15">
        <v>0</v>
      </c>
      <c r="M19" s="15">
        <v>0</v>
      </c>
      <c r="N19" s="15">
        <v>0</v>
      </c>
      <c r="O19" s="15">
        <v>0</v>
      </c>
      <c r="P19" s="30">
        <f>D19*D$11+E19*E$11+F19*F$11+G19*G$11+H19*H$11+I19*I$11+J19*J$11+K19*K$11+L19*L$11+M19*M$11+N$11*N19+O$11*O19</f>
        <v>0</v>
      </c>
      <c r="Q19" s="120"/>
    </row>
    <row r="20" spans="1:17" ht="12.75" customHeight="1" thickBot="1" x14ac:dyDescent="0.25">
      <c r="A20" s="110"/>
      <c r="B20" s="42" t="s">
        <v>10</v>
      </c>
      <c r="C20" s="42" t="s">
        <v>93</v>
      </c>
      <c r="D20" s="14">
        <v>0</v>
      </c>
      <c r="E20" s="15">
        <v>0</v>
      </c>
      <c r="F20" s="15">
        <v>0</v>
      </c>
      <c r="G20" s="15">
        <v>0</v>
      </c>
      <c r="H20" s="15">
        <v>0</v>
      </c>
      <c r="I20" s="15">
        <v>0</v>
      </c>
      <c r="J20" s="15">
        <v>0</v>
      </c>
      <c r="K20" s="15">
        <v>0</v>
      </c>
      <c r="L20" s="15">
        <v>0</v>
      </c>
      <c r="M20" s="15">
        <v>0</v>
      </c>
      <c r="N20" s="15">
        <v>0</v>
      </c>
      <c r="O20" s="15">
        <v>0</v>
      </c>
      <c r="P20" s="30">
        <f>D20*D$11+E20*E$11+F20*F$11+G20*G$11+H20*H$11+I20*I$11+J20*J$11+K20*K$11+L20*L$11+M20*M$11+N$11*N20+O$11*O20</f>
        <v>0</v>
      </c>
      <c r="Q20" s="120"/>
    </row>
    <row r="21" spans="1:17" ht="15" customHeight="1" thickBot="1" x14ac:dyDescent="0.3">
      <c r="A21" s="111"/>
      <c r="B21" s="43">
        <f>Q14</f>
        <v>982.62032085561498</v>
      </c>
      <c r="C21" s="44">
        <f>Q18</f>
        <v>927.59051186017473</v>
      </c>
      <c r="D21" s="57"/>
      <c r="E21" s="58"/>
      <c r="F21" s="58"/>
      <c r="G21" s="58"/>
      <c r="H21" s="58"/>
      <c r="I21" s="58"/>
      <c r="J21" s="58"/>
      <c r="K21" s="58"/>
      <c r="L21" s="58"/>
      <c r="M21" s="58"/>
      <c r="N21" s="58"/>
      <c r="O21" s="58"/>
      <c r="P21" s="41">
        <f>P18+P19+P20</f>
        <v>743</v>
      </c>
      <c r="Q21" s="121"/>
    </row>
    <row r="22" spans="1:17" ht="14.25" customHeight="1" x14ac:dyDescent="0.2">
      <c r="A22" s="109" t="str">
        <f>Clasifficación!A11</f>
        <v>B_2</v>
      </c>
      <c r="B22" s="112" t="str">
        <f>Clasifficación!B11</f>
        <v>JOSÉ LÓPEZ SERRANO</v>
      </c>
      <c r="C22" s="113"/>
      <c r="D22" s="45">
        <v>4</v>
      </c>
      <c r="E22" s="46">
        <v>6</v>
      </c>
      <c r="F22" s="46">
        <v>6</v>
      </c>
      <c r="G22" s="46">
        <v>4</v>
      </c>
      <c r="H22" s="46">
        <v>5</v>
      </c>
      <c r="I22" s="46">
        <v>5</v>
      </c>
      <c r="J22" s="46">
        <v>6</v>
      </c>
      <c r="K22" s="46">
        <v>6</v>
      </c>
      <c r="L22" s="46">
        <v>6</v>
      </c>
      <c r="M22" s="46">
        <v>4</v>
      </c>
      <c r="N22" s="46">
        <v>5</v>
      </c>
      <c r="O22" s="46">
        <v>5</v>
      </c>
      <c r="P22" s="29">
        <f>D22*D$10+E22*E$10+F22*F$10+G22*G$10+H22*H$10+I22*I$10+J22*J$10+K22*K$10+L22*L$10+M22*M$10+N$10*N22+O$10*O22</f>
        <v>748</v>
      </c>
      <c r="Q22" s="116">
        <f>P25*1000/(MAX(P$17,P$25,P$33,P$41,P$49,P$57,P$65,P$73,P$81,P$89))</f>
        <v>1000</v>
      </c>
    </row>
    <row r="23" spans="1:17" ht="12.75" customHeight="1" x14ac:dyDescent="0.2">
      <c r="A23" s="110"/>
      <c r="B23" s="114"/>
      <c r="C23" s="115"/>
      <c r="D23" s="47">
        <v>0</v>
      </c>
      <c r="E23" s="48">
        <v>0</v>
      </c>
      <c r="F23" s="48">
        <v>0</v>
      </c>
      <c r="G23" s="48">
        <v>0</v>
      </c>
      <c r="H23" s="48">
        <v>0</v>
      </c>
      <c r="I23" s="48">
        <v>0</v>
      </c>
      <c r="J23" s="48">
        <v>0</v>
      </c>
      <c r="K23" s="48">
        <v>0</v>
      </c>
      <c r="L23" s="48">
        <v>0</v>
      </c>
      <c r="M23" s="48">
        <v>0</v>
      </c>
      <c r="N23" s="48">
        <v>0</v>
      </c>
      <c r="O23" s="48">
        <v>0</v>
      </c>
      <c r="P23" s="30">
        <f>D23*D$10+E23*E$10+F23*F$10+G23*G$10+H23*H$10+I23*I$10+J23*J$10+K23*K$10+L23*L$10+M23*M$10+N$10*N23+O$10*O23</f>
        <v>0</v>
      </c>
      <c r="Q23" s="117"/>
    </row>
    <row r="24" spans="1:17" ht="12.75" customHeight="1" x14ac:dyDescent="0.2">
      <c r="A24" s="110"/>
      <c r="B24" s="114"/>
      <c r="C24" s="115"/>
      <c r="D24" s="47">
        <v>0</v>
      </c>
      <c r="E24" s="48">
        <v>0</v>
      </c>
      <c r="F24" s="48">
        <v>0</v>
      </c>
      <c r="G24" s="48">
        <v>0</v>
      </c>
      <c r="H24" s="48">
        <v>0</v>
      </c>
      <c r="I24" s="48">
        <v>0</v>
      </c>
      <c r="J24" s="48">
        <v>0</v>
      </c>
      <c r="K24" s="48">
        <v>0</v>
      </c>
      <c r="L24" s="48">
        <v>0</v>
      </c>
      <c r="M24" s="48">
        <v>0</v>
      </c>
      <c r="N24" s="48">
        <v>0</v>
      </c>
      <c r="O24" s="48">
        <v>0</v>
      </c>
      <c r="P24" s="30">
        <f>D24*D$10+E24*E$10+F24*F$10+G24*G$10+H24*H$10+I24*I$10+J24*J$10+K24*K$10+L24*L$10+M24*M$10+N$10*N24+O$10*O24</f>
        <v>0</v>
      </c>
      <c r="Q24" s="117"/>
    </row>
    <row r="25" spans="1:17" ht="15" customHeight="1" thickBot="1" x14ac:dyDescent="0.3">
      <c r="A25" s="110"/>
      <c r="B25" s="114"/>
      <c r="C25" s="115"/>
      <c r="D25" s="57"/>
      <c r="E25" s="58"/>
      <c r="F25" s="58"/>
      <c r="G25" s="58"/>
      <c r="H25" s="58"/>
      <c r="I25" s="58"/>
      <c r="J25" s="58"/>
      <c r="K25" s="58"/>
      <c r="L25" s="58"/>
      <c r="M25" s="58"/>
      <c r="N25" s="58"/>
      <c r="O25" s="58"/>
      <c r="P25" s="56">
        <f>P22+P23+P24</f>
        <v>748</v>
      </c>
      <c r="Q25" s="118"/>
    </row>
    <row r="26" spans="1:17" ht="14.25" customHeight="1" x14ac:dyDescent="0.2">
      <c r="A26" s="110"/>
      <c r="B26" s="114"/>
      <c r="C26" s="115"/>
      <c r="D26" s="11">
        <v>7</v>
      </c>
      <c r="E26" s="12">
        <v>6</v>
      </c>
      <c r="F26" s="12">
        <v>0</v>
      </c>
      <c r="G26" s="12">
        <v>3</v>
      </c>
      <c r="H26" s="12">
        <v>5</v>
      </c>
      <c r="I26" s="12">
        <v>5</v>
      </c>
      <c r="J26" s="12">
        <v>5</v>
      </c>
      <c r="K26" s="12">
        <v>3</v>
      </c>
      <c r="L26" s="12">
        <v>5</v>
      </c>
      <c r="M26" s="12">
        <v>4</v>
      </c>
      <c r="N26" s="12">
        <v>5</v>
      </c>
      <c r="O26" s="12">
        <v>5</v>
      </c>
      <c r="P26" s="30">
        <f>D26*D$11+E26*E$11+F26*F$11+G26*G$11+H26*H$11+I26*I$11+J26*J$11+K26*K$11+L26*L$11+M26*M$11+N$11*N26+O$11*O26</f>
        <v>801</v>
      </c>
      <c r="Q26" s="119">
        <f>P29*1000/(MAX(P$21,P$29,P$37,P$45,P$53,P$61,P$69,P$77,P$85,P$93))</f>
        <v>1000</v>
      </c>
    </row>
    <row r="27" spans="1:17" ht="12.75" customHeight="1" thickBot="1" x14ac:dyDescent="0.25">
      <c r="A27" s="110"/>
      <c r="B27" s="114"/>
      <c r="C27" s="115"/>
      <c r="D27" s="14">
        <v>0</v>
      </c>
      <c r="E27" s="15">
        <v>0</v>
      </c>
      <c r="F27" s="15">
        <v>0</v>
      </c>
      <c r="G27" s="15">
        <v>0</v>
      </c>
      <c r="H27" s="15">
        <v>0</v>
      </c>
      <c r="I27" s="15">
        <v>0</v>
      </c>
      <c r="J27" s="15">
        <v>0</v>
      </c>
      <c r="K27" s="15">
        <v>0</v>
      </c>
      <c r="L27" s="15">
        <v>0</v>
      </c>
      <c r="M27" s="15">
        <v>0</v>
      </c>
      <c r="N27" s="15">
        <v>0</v>
      </c>
      <c r="O27" s="15">
        <v>0</v>
      </c>
      <c r="P27" s="30">
        <f>D27*D$11+E27*E$11+F27*F$11+G27*G$11+H27*H$11+I27*I$11+J27*J$11+K27*K$11+L27*L$11+M27*M$11+N$11*N27+O$11*O27</f>
        <v>0</v>
      </c>
      <c r="Q27" s="120"/>
    </row>
    <row r="28" spans="1:17" ht="12.75" customHeight="1" thickBot="1" x14ac:dyDescent="0.25">
      <c r="A28" s="110"/>
      <c r="B28" s="42" t="s">
        <v>10</v>
      </c>
      <c r="C28" s="42" t="s">
        <v>93</v>
      </c>
      <c r="D28" s="14">
        <v>0</v>
      </c>
      <c r="E28" s="15">
        <v>0</v>
      </c>
      <c r="F28" s="15">
        <v>0</v>
      </c>
      <c r="G28" s="15">
        <v>0</v>
      </c>
      <c r="H28" s="15">
        <v>0</v>
      </c>
      <c r="I28" s="15">
        <v>0</v>
      </c>
      <c r="J28" s="15">
        <v>0</v>
      </c>
      <c r="K28" s="15">
        <v>0</v>
      </c>
      <c r="L28" s="15">
        <v>0</v>
      </c>
      <c r="M28" s="15">
        <v>0</v>
      </c>
      <c r="N28" s="15">
        <v>0</v>
      </c>
      <c r="O28" s="15">
        <v>0</v>
      </c>
      <c r="P28" s="30">
        <f>D28*D$11+E28*E$11+F28*F$11+G28*G$11+H28*H$11+I28*I$11+J28*J$11+K28*K$11+L28*L$11+M28*M$11+N$11*N28+O$11*O28</f>
        <v>0</v>
      </c>
      <c r="Q28" s="120"/>
    </row>
    <row r="29" spans="1:17" ht="15" customHeight="1" thickBot="1" x14ac:dyDescent="0.3">
      <c r="A29" s="111"/>
      <c r="B29" s="43">
        <f>Q22</f>
        <v>1000</v>
      </c>
      <c r="C29" s="44">
        <f>Q26</f>
        <v>1000</v>
      </c>
      <c r="D29" s="57"/>
      <c r="E29" s="58"/>
      <c r="F29" s="58"/>
      <c r="G29" s="58"/>
      <c r="H29" s="58"/>
      <c r="I29" s="58"/>
      <c r="J29" s="58"/>
      <c r="K29" s="58"/>
      <c r="L29" s="58"/>
      <c r="M29" s="58"/>
      <c r="N29" s="58"/>
      <c r="O29" s="58"/>
      <c r="P29" s="41">
        <f>P26+P27+P28</f>
        <v>801</v>
      </c>
      <c r="Q29" s="121"/>
    </row>
    <row r="30" spans="1:17" ht="14.25" customHeight="1" x14ac:dyDescent="0.2">
      <c r="A30" s="109" t="str">
        <f>Clasifficación!A12</f>
        <v>B_3</v>
      </c>
      <c r="B30" s="112" t="str">
        <f>Clasifficación!B12</f>
        <v>ANGEL GOMEZ DELGADO</v>
      </c>
      <c r="C30" s="113"/>
      <c r="D30" s="45">
        <v>5</v>
      </c>
      <c r="E30" s="46">
        <v>4</v>
      </c>
      <c r="F30" s="46">
        <v>5</v>
      </c>
      <c r="G30" s="46">
        <v>4</v>
      </c>
      <c r="H30" s="46">
        <v>4</v>
      </c>
      <c r="I30" s="46">
        <v>3</v>
      </c>
      <c r="J30" s="46">
        <v>0</v>
      </c>
      <c r="K30" s="46">
        <v>4</v>
      </c>
      <c r="L30" s="46">
        <v>6</v>
      </c>
      <c r="M30" s="46">
        <v>4</v>
      </c>
      <c r="N30" s="46">
        <v>5</v>
      </c>
      <c r="O30" s="46">
        <v>5</v>
      </c>
      <c r="P30" s="29">
        <f>D30*D$10+E30*E$10+F30*F$10+G30*G$10+H30*H$10+I30*I$10+J30*J$10+K30*K$10+L30*L$10+M30*M$10+N$10*N30+O$10*O30</f>
        <v>555</v>
      </c>
      <c r="Q30" s="116">
        <f>P33*1000/(MAX(P$17,P$25,P$33,P$41,P$49,P$57,P$65,P$73,P$81,P$89))</f>
        <v>741.97860962566847</v>
      </c>
    </row>
    <row r="31" spans="1:17" ht="12.75" customHeight="1" x14ac:dyDescent="0.2">
      <c r="A31" s="110"/>
      <c r="B31" s="114"/>
      <c r="C31" s="115"/>
      <c r="D31" s="47">
        <v>0</v>
      </c>
      <c r="E31" s="48">
        <v>0</v>
      </c>
      <c r="F31" s="48">
        <v>0</v>
      </c>
      <c r="G31" s="48">
        <v>0</v>
      </c>
      <c r="H31" s="48">
        <v>0</v>
      </c>
      <c r="I31" s="48">
        <v>0</v>
      </c>
      <c r="J31" s="48">
        <v>0</v>
      </c>
      <c r="K31" s="48">
        <v>0</v>
      </c>
      <c r="L31" s="48">
        <v>0</v>
      </c>
      <c r="M31" s="48">
        <v>0</v>
      </c>
      <c r="N31" s="48">
        <v>0</v>
      </c>
      <c r="O31" s="48">
        <v>0</v>
      </c>
      <c r="P31" s="30">
        <f>D31*D$10+E31*E$10+F31*F$10+G31*G$10+H31*H$10+I31*I$10+J31*J$10+K31*K$10+L31*L$10+M31*M$10+N$10*N31+O$10*O31</f>
        <v>0</v>
      </c>
      <c r="Q31" s="117"/>
    </row>
    <row r="32" spans="1:17" ht="12.75" customHeight="1" x14ac:dyDescent="0.2">
      <c r="A32" s="110"/>
      <c r="B32" s="114"/>
      <c r="C32" s="115"/>
      <c r="D32" s="47">
        <v>0</v>
      </c>
      <c r="E32" s="48">
        <v>0</v>
      </c>
      <c r="F32" s="48">
        <v>0</v>
      </c>
      <c r="G32" s="48">
        <v>0</v>
      </c>
      <c r="H32" s="48">
        <v>0</v>
      </c>
      <c r="I32" s="48">
        <v>0</v>
      </c>
      <c r="J32" s="48">
        <v>0</v>
      </c>
      <c r="K32" s="48">
        <v>0</v>
      </c>
      <c r="L32" s="48">
        <v>0</v>
      </c>
      <c r="M32" s="48">
        <v>0</v>
      </c>
      <c r="N32" s="48">
        <v>0</v>
      </c>
      <c r="O32" s="48">
        <v>0</v>
      </c>
      <c r="P32" s="30">
        <f>D32*D$10+E32*E$10+F32*F$10+G32*G$10+H32*H$10+I32*I$10+J32*J$10+K32*K$10+L32*L$10+M32*M$10+N$10*N32+O$10*O32</f>
        <v>0</v>
      </c>
      <c r="Q32" s="117"/>
    </row>
    <row r="33" spans="1:17" ht="15" customHeight="1" thickBot="1" x14ac:dyDescent="0.3">
      <c r="A33" s="110"/>
      <c r="B33" s="114"/>
      <c r="C33" s="115"/>
      <c r="D33" s="57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6">
        <f>P30+P31+P32</f>
        <v>555</v>
      </c>
      <c r="Q33" s="118"/>
    </row>
    <row r="34" spans="1:17" ht="14.25" customHeight="1" x14ac:dyDescent="0.2">
      <c r="A34" s="110"/>
      <c r="B34" s="114"/>
      <c r="C34" s="115"/>
      <c r="D34" s="11">
        <v>6</v>
      </c>
      <c r="E34" s="12">
        <v>5</v>
      </c>
      <c r="F34" s="12">
        <v>5</v>
      </c>
      <c r="G34" s="12">
        <v>4</v>
      </c>
      <c r="H34" s="12">
        <v>5</v>
      </c>
      <c r="I34" s="12">
        <v>5</v>
      </c>
      <c r="J34" s="12">
        <v>4</v>
      </c>
      <c r="K34" s="12">
        <v>4</v>
      </c>
      <c r="L34" s="12">
        <v>5</v>
      </c>
      <c r="M34" s="12">
        <v>0</v>
      </c>
      <c r="N34" s="12">
        <v>5</v>
      </c>
      <c r="O34" s="12">
        <v>5</v>
      </c>
      <c r="P34" s="30">
        <f>D34*D$11+E34*E$11+F34*F$11+G34*G$11+H34*H$11+I34*I$11+J34*J$11+K34*K$11+L34*L$11+M34*M$11+N$11*N34+O$11*O34</f>
        <v>787</v>
      </c>
      <c r="Q34" s="119">
        <f>P37*1000/(MAX(P$21,P$29,P$37,P$45,P$53,P$61,P$69,P$77,P$85,P$93))</f>
        <v>982.52184769038706</v>
      </c>
    </row>
    <row r="35" spans="1:17" ht="12.75" customHeight="1" thickBot="1" x14ac:dyDescent="0.25">
      <c r="A35" s="110"/>
      <c r="B35" s="114"/>
      <c r="C35" s="115"/>
      <c r="D35" s="14">
        <v>0</v>
      </c>
      <c r="E35" s="15">
        <v>0</v>
      </c>
      <c r="F35" s="15">
        <v>0</v>
      </c>
      <c r="G35" s="15">
        <v>0</v>
      </c>
      <c r="H35" s="15">
        <v>0</v>
      </c>
      <c r="I35" s="15">
        <v>0</v>
      </c>
      <c r="J35" s="15">
        <v>0</v>
      </c>
      <c r="K35" s="15">
        <v>0</v>
      </c>
      <c r="L35" s="15">
        <v>0</v>
      </c>
      <c r="M35" s="15">
        <v>0</v>
      </c>
      <c r="N35" s="15">
        <v>0</v>
      </c>
      <c r="O35" s="15">
        <v>0</v>
      </c>
      <c r="P35" s="30">
        <f>D35*D$11+E35*E$11+F35*F$11+G35*G$11+H35*H$11+I35*I$11+J35*J$11+K35*K$11+L35*L$11+M35*M$11+N$11*N35+O$11*O35</f>
        <v>0</v>
      </c>
      <c r="Q35" s="120"/>
    </row>
    <row r="36" spans="1:17" ht="12.75" customHeight="1" thickBot="1" x14ac:dyDescent="0.25">
      <c r="A36" s="110"/>
      <c r="B36" s="42" t="s">
        <v>10</v>
      </c>
      <c r="C36" s="42" t="s">
        <v>93</v>
      </c>
      <c r="D36" s="14">
        <v>0</v>
      </c>
      <c r="E36" s="15">
        <v>0</v>
      </c>
      <c r="F36" s="15">
        <v>0</v>
      </c>
      <c r="G36" s="15">
        <v>0</v>
      </c>
      <c r="H36" s="15">
        <v>0</v>
      </c>
      <c r="I36" s="15">
        <v>0</v>
      </c>
      <c r="J36" s="15">
        <v>0</v>
      </c>
      <c r="K36" s="15">
        <v>0</v>
      </c>
      <c r="L36" s="15">
        <v>0</v>
      </c>
      <c r="M36" s="15">
        <v>0</v>
      </c>
      <c r="N36" s="15">
        <v>0</v>
      </c>
      <c r="O36" s="15">
        <v>0</v>
      </c>
      <c r="P36" s="30">
        <f>D36*D$11+E36*E$11+F36*F$11+G36*G$11+H36*H$11+I36*I$11+J36*J$11+K36*K$11+L36*L$11+M36*M$11+N$11*N36+O$11*O36</f>
        <v>0</v>
      </c>
      <c r="Q36" s="120"/>
    </row>
    <row r="37" spans="1:17" ht="15" customHeight="1" thickBot="1" x14ac:dyDescent="0.3">
      <c r="A37" s="111"/>
      <c r="B37" s="43">
        <f>Q30</f>
        <v>741.97860962566847</v>
      </c>
      <c r="C37" s="44">
        <f>Q34</f>
        <v>982.52184769038706</v>
      </c>
      <c r="D37" s="57"/>
      <c r="E37" s="58"/>
      <c r="F37" s="58"/>
      <c r="G37" s="58"/>
      <c r="H37" s="58"/>
      <c r="I37" s="58"/>
      <c r="J37" s="58"/>
      <c r="K37" s="58"/>
      <c r="L37" s="58"/>
      <c r="M37" s="58"/>
      <c r="N37" s="58"/>
      <c r="O37" s="58"/>
      <c r="P37" s="41">
        <f>P34+P35+P36</f>
        <v>787</v>
      </c>
      <c r="Q37" s="121"/>
    </row>
    <row r="38" spans="1:17" ht="14.25" customHeight="1" x14ac:dyDescent="0.2">
      <c r="A38" s="109" t="str">
        <f>Clasifficación!A13</f>
        <v>B_4</v>
      </c>
      <c r="B38" s="112" t="str">
        <f>Clasifficación!B13</f>
        <v>CIRIACO DE LA HORRA</v>
      </c>
      <c r="C38" s="113"/>
      <c r="D38" s="45">
        <v>4</v>
      </c>
      <c r="E38" s="46">
        <v>5</v>
      </c>
      <c r="F38" s="46">
        <v>5</v>
      </c>
      <c r="G38" s="46">
        <v>5</v>
      </c>
      <c r="H38" s="46">
        <v>1</v>
      </c>
      <c r="I38" s="46">
        <v>0</v>
      </c>
      <c r="J38" s="46">
        <v>0</v>
      </c>
      <c r="K38" s="46">
        <v>0</v>
      </c>
      <c r="L38" s="46">
        <v>3</v>
      </c>
      <c r="M38" s="46">
        <v>2</v>
      </c>
      <c r="N38" s="46">
        <v>5</v>
      </c>
      <c r="O38" s="46">
        <v>5</v>
      </c>
      <c r="P38" s="29">
        <f>D38*D$10+E38*E$10+F38*F$10+G38*G$10+H38*H$10+I38*I$10+J38*J$10+K38*K$10+L38*L$10+M38*M$10+N$10*N38+O$10*O38</f>
        <v>343</v>
      </c>
      <c r="Q38" s="116">
        <f>P41*1000/(MAX(P$17,P$25,P$33,P$41,P$49,P$57,P$65,P$73,P$81,P$89))</f>
        <v>458.55614973262033</v>
      </c>
    </row>
    <row r="39" spans="1:17" ht="12.75" customHeight="1" x14ac:dyDescent="0.2">
      <c r="A39" s="110"/>
      <c r="B39" s="114"/>
      <c r="C39" s="115"/>
      <c r="D39" s="47">
        <v>0</v>
      </c>
      <c r="E39" s="48">
        <v>0</v>
      </c>
      <c r="F39" s="48">
        <v>0</v>
      </c>
      <c r="G39" s="48">
        <v>0</v>
      </c>
      <c r="H39" s="48">
        <v>0</v>
      </c>
      <c r="I39" s="48">
        <v>0</v>
      </c>
      <c r="J39" s="48">
        <v>0</v>
      </c>
      <c r="K39" s="48">
        <v>0</v>
      </c>
      <c r="L39" s="48">
        <v>0</v>
      </c>
      <c r="M39" s="48">
        <v>0</v>
      </c>
      <c r="N39" s="48">
        <v>0</v>
      </c>
      <c r="O39" s="48">
        <v>0</v>
      </c>
      <c r="P39" s="30">
        <f>D39*D$10+E39*E$10+F39*F$10+G39*G$10+H39*H$10+I39*I$10+J39*J$10+K39*K$10+L39*L$10+M39*M$10+N$10*N39+O$10*O39</f>
        <v>0</v>
      </c>
      <c r="Q39" s="117"/>
    </row>
    <row r="40" spans="1:17" ht="12.75" customHeight="1" x14ac:dyDescent="0.2">
      <c r="A40" s="110"/>
      <c r="B40" s="114"/>
      <c r="C40" s="115"/>
      <c r="D40" s="47">
        <v>0</v>
      </c>
      <c r="E40" s="48">
        <v>0</v>
      </c>
      <c r="F40" s="48">
        <v>0</v>
      </c>
      <c r="G40" s="48">
        <v>0</v>
      </c>
      <c r="H40" s="48">
        <v>0</v>
      </c>
      <c r="I40" s="48">
        <v>0</v>
      </c>
      <c r="J40" s="48">
        <v>0</v>
      </c>
      <c r="K40" s="48">
        <v>0</v>
      </c>
      <c r="L40" s="48">
        <v>0</v>
      </c>
      <c r="M40" s="48">
        <v>0</v>
      </c>
      <c r="N40" s="48">
        <v>0</v>
      </c>
      <c r="O40" s="48">
        <v>0</v>
      </c>
      <c r="P40" s="30">
        <f>D40*D$10+E40*E$10+F40*F$10+G40*G$10+H40*H$10+I40*I$10+J40*J$10+K40*K$10+L40*L$10+M40*M$10+N$10*N40+O$10*O40</f>
        <v>0</v>
      </c>
      <c r="Q40" s="117"/>
    </row>
    <row r="41" spans="1:17" ht="15" customHeight="1" thickBot="1" x14ac:dyDescent="0.3">
      <c r="A41" s="110"/>
      <c r="B41" s="114"/>
      <c r="C41" s="115"/>
      <c r="D41" s="57"/>
      <c r="E41" s="58"/>
      <c r="F41" s="58"/>
      <c r="G41" s="58"/>
      <c r="H41" s="58"/>
      <c r="I41" s="58"/>
      <c r="J41" s="58"/>
      <c r="K41" s="58"/>
      <c r="L41" s="58"/>
      <c r="M41" s="58"/>
      <c r="N41" s="58"/>
      <c r="O41" s="58"/>
      <c r="P41" s="56">
        <f>P38+P39+P40</f>
        <v>343</v>
      </c>
      <c r="Q41" s="118"/>
    </row>
    <row r="42" spans="1:17" ht="14.25" customHeight="1" x14ac:dyDescent="0.2">
      <c r="A42" s="110"/>
      <c r="B42" s="114"/>
      <c r="C42" s="115"/>
      <c r="D42" s="11">
        <v>0</v>
      </c>
      <c r="E42" s="12">
        <v>3</v>
      </c>
      <c r="F42" s="12">
        <v>3</v>
      </c>
      <c r="G42" s="12">
        <v>3</v>
      </c>
      <c r="H42" s="12">
        <v>4</v>
      </c>
      <c r="I42" s="12">
        <v>4</v>
      </c>
      <c r="J42" s="12">
        <v>0</v>
      </c>
      <c r="K42" s="12">
        <v>0</v>
      </c>
      <c r="L42" s="12">
        <v>0</v>
      </c>
      <c r="M42" s="12">
        <v>0</v>
      </c>
      <c r="N42" s="12">
        <v>5</v>
      </c>
      <c r="O42" s="12">
        <v>5</v>
      </c>
      <c r="P42" s="30">
        <f>D42*D$11+E42*E$11+F42*F$11+G42*G$11+H42*H$11+I42*I$11+J42*J$11+K42*K$11+L42*L$11+M42*M$11+N$11*N42+O$11*O42</f>
        <v>281</v>
      </c>
      <c r="Q42" s="119">
        <f>P45*1000/(MAX(P$21,P$29,P$37,P$45,P$53,P$61,P$69,P$77,P$85,P$93))</f>
        <v>350.81148564294631</v>
      </c>
    </row>
    <row r="43" spans="1:17" ht="12.75" customHeight="1" thickBot="1" x14ac:dyDescent="0.25">
      <c r="A43" s="110"/>
      <c r="B43" s="114"/>
      <c r="C43" s="115"/>
      <c r="D43" s="14">
        <v>0</v>
      </c>
      <c r="E43" s="15">
        <v>0</v>
      </c>
      <c r="F43" s="15">
        <v>0</v>
      </c>
      <c r="G43" s="15">
        <v>0</v>
      </c>
      <c r="H43" s="15">
        <v>0</v>
      </c>
      <c r="I43" s="15">
        <v>0</v>
      </c>
      <c r="J43" s="15">
        <v>0</v>
      </c>
      <c r="K43" s="15">
        <v>0</v>
      </c>
      <c r="L43" s="15">
        <v>0</v>
      </c>
      <c r="M43" s="15">
        <v>0</v>
      </c>
      <c r="N43" s="15">
        <v>0</v>
      </c>
      <c r="O43" s="15">
        <v>0</v>
      </c>
      <c r="P43" s="30">
        <f>D43*D$11+E43*E$11+F43*F$11+G43*G$11+H43*H$11+I43*I$11+J43*J$11+K43*K$11+L43*L$11+M43*M$11+N$11*N43+O$11*O43</f>
        <v>0</v>
      </c>
      <c r="Q43" s="120"/>
    </row>
    <row r="44" spans="1:17" ht="12.75" customHeight="1" thickBot="1" x14ac:dyDescent="0.25">
      <c r="A44" s="110"/>
      <c r="B44" s="42" t="s">
        <v>10</v>
      </c>
      <c r="C44" s="42" t="s">
        <v>93</v>
      </c>
      <c r="D44" s="14">
        <v>0</v>
      </c>
      <c r="E44" s="15">
        <v>0</v>
      </c>
      <c r="F44" s="15">
        <v>0</v>
      </c>
      <c r="G44" s="15">
        <v>0</v>
      </c>
      <c r="H44" s="15">
        <v>0</v>
      </c>
      <c r="I44" s="15">
        <v>0</v>
      </c>
      <c r="J44" s="15">
        <v>0</v>
      </c>
      <c r="K44" s="15">
        <v>0</v>
      </c>
      <c r="L44" s="15">
        <v>0</v>
      </c>
      <c r="M44" s="15">
        <v>0</v>
      </c>
      <c r="N44" s="15">
        <v>0</v>
      </c>
      <c r="O44" s="15">
        <v>0</v>
      </c>
      <c r="P44" s="30">
        <f>D44*D$11+E44*E$11+F44*F$11+G44*G$11+H44*H$11+I44*I$11+J44*J$11+K44*K$11+L44*L$11+M44*M$11+N$11*N44+O$11*O44</f>
        <v>0</v>
      </c>
      <c r="Q44" s="120"/>
    </row>
    <row r="45" spans="1:17" ht="15" customHeight="1" thickBot="1" x14ac:dyDescent="0.3">
      <c r="A45" s="111"/>
      <c r="B45" s="43">
        <f>Q38</f>
        <v>458.55614973262033</v>
      </c>
      <c r="C45" s="44">
        <f>Q42</f>
        <v>350.81148564294631</v>
      </c>
      <c r="D45" s="57"/>
      <c r="E45" s="58"/>
      <c r="F45" s="58"/>
      <c r="G45" s="58"/>
      <c r="H45" s="58"/>
      <c r="I45" s="58"/>
      <c r="J45" s="58"/>
      <c r="K45" s="58"/>
      <c r="L45" s="58"/>
      <c r="M45" s="58"/>
      <c r="N45" s="58"/>
      <c r="O45" s="58"/>
      <c r="P45" s="41">
        <f>P42+P43+P44</f>
        <v>281</v>
      </c>
      <c r="Q45" s="121"/>
    </row>
    <row r="46" spans="1:17" ht="14.25" customHeight="1" x14ac:dyDescent="0.2">
      <c r="A46" s="109" t="str">
        <f>Clasifficación!A14</f>
        <v>B_5</v>
      </c>
      <c r="B46" s="112" t="str">
        <f>Clasifficación!B14</f>
        <v>JULIO ÁNGEL CONTRERAS</v>
      </c>
      <c r="C46" s="113"/>
      <c r="D46" s="45">
        <v>5</v>
      </c>
      <c r="E46" s="46">
        <v>6</v>
      </c>
      <c r="F46" s="46">
        <v>4</v>
      </c>
      <c r="G46" s="46">
        <v>6</v>
      </c>
      <c r="H46" s="46">
        <v>6</v>
      </c>
      <c r="I46" s="46">
        <v>5</v>
      </c>
      <c r="J46" s="46">
        <v>4</v>
      </c>
      <c r="K46" s="46">
        <v>5</v>
      </c>
      <c r="L46" s="46">
        <v>5</v>
      </c>
      <c r="M46" s="46">
        <v>5</v>
      </c>
      <c r="N46" s="46">
        <v>5</v>
      </c>
      <c r="O46" s="46">
        <v>5</v>
      </c>
      <c r="P46" s="29">
        <f>D46*D$10+E46*E$10+F46*F$10+G46*G$10+H46*H$10+I46*I$10+J46*J$10+K46*K$10+L46*L$10+M46*M$10+N$10*N46+O$10*O46</f>
        <v>721</v>
      </c>
      <c r="Q46" s="116">
        <f>P49*1000/(MAX(P$17,P$25,P$33,P$41,P$49,P$57,P$65,P$73,P$81,P$89))</f>
        <v>963.903743315508</v>
      </c>
    </row>
    <row r="47" spans="1:17" ht="12.75" customHeight="1" x14ac:dyDescent="0.2">
      <c r="A47" s="110"/>
      <c r="B47" s="114"/>
      <c r="C47" s="115"/>
      <c r="D47" s="47">
        <v>0</v>
      </c>
      <c r="E47" s="48">
        <v>0</v>
      </c>
      <c r="F47" s="48">
        <v>0</v>
      </c>
      <c r="G47" s="48">
        <v>0</v>
      </c>
      <c r="H47" s="48">
        <v>0</v>
      </c>
      <c r="I47" s="48">
        <v>0</v>
      </c>
      <c r="J47" s="48">
        <v>0</v>
      </c>
      <c r="K47" s="48">
        <v>0</v>
      </c>
      <c r="L47" s="48">
        <v>0</v>
      </c>
      <c r="M47" s="48">
        <v>0</v>
      </c>
      <c r="N47" s="48">
        <v>0</v>
      </c>
      <c r="O47" s="48">
        <v>0</v>
      </c>
      <c r="P47" s="30">
        <f>D47*D$10+E47*E$10+F47*F$10+G47*G$10+H47*H$10+I47*I$10+J47*J$10+K47*K$10+L47*L$10+M47*M$10+N$10*N47+O$10*O47</f>
        <v>0</v>
      </c>
      <c r="Q47" s="117"/>
    </row>
    <row r="48" spans="1:17" ht="12.75" customHeight="1" x14ac:dyDescent="0.2">
      <c r="A48" s="110"/>
      <c r="B48" s="114"/>
      <c r="C48" s="115"/>
      <c r="D48" s="47">
        <v>0</v>
      </c>
      <c r="E48" s="48">
        <v>0</v>
      </c>
      <c r="F48" s="48">
        <v>0</v>
      </c>
      <c r="G48" s="48">
        <v>0</v>
      </c>
      <c r="H48" s="48">
        <v>0</v>
      </c>
      <c r="I48" s="48">
        <v>0</v>
      </c>
      <c r="J48" s="48">
        <v>0</v>
      </c>
      <c r="K48" s="48">
        <v>0</v>
      </c>
      <c r="L48" s="48">
        <v>0</v>
      </c>
      <c r="M48" s="48">
        <v>0</v>
      </c>
      <c r="N48" s="48">
        <v>0</v>
      </c>
      <c r="O48" s="48">
        <v>0</v>
      </c>
      <c r="P48" s="30">
        <f>D48*D$10+E48*E$10+F48*F$10+G48*G$10+H48*H$10+I48*I$10+J48*J$10+K48*K$10+L48*L$10+M48*M$10+N$10*N48+O$10*O48</f>
        <v>0</v>
      </c>
      <c r="Q48" s="117"/>
    </row>
    <row r="49" spans="1:17" ht="15" customHeight="1" thickBot="1" x14ac:dyDescent="0.3">
      <c r="A49" s="110"/>
      <c r="B49" s="114"/>
      <c r="C49" s="115"/>
      <c r="D49" s="57"/>
      <c r="E49" s="58"/>
      <c r="F49" s="58"/>
      <c r="G49" s="58"/>
      <c r="H49" s="58"/>
      <c r="I49" s="58"/>
      <c r="J49" s="58"/>
      <c r="K49" s="58"/>
      <c r="L49" s="58"/>
      <c r="M49" s="58"/>
      <c r="N49" s="58"/>
      <c r="O49" s="58"/>
      <c r="P49" s="56">
        <f>P46+P47+P48</f>
        <v>721</v>
      </c>
      <c r="Q49" s="118"/>
    </row>
    <row r="50" spans="1:17" ht="14.25" customHeight="1" x14ac:dyDescent="0.2">
      <c r="A50" s="110"/>
      <c r="B50" s="114"/>
      <c r="C50" s="115"/>
      <c r="D50" s="11">
        <v>6</v>
      </c>
      <c r="E50" s="12">
        <v>6</v>
      </c>
      <c r="F50" s="12">
        <v>7</v>
      </c>
      <c r="G50" s="12">
        <v>4</v>
      </c>
      <c r="H50" s="12">
        <v>3</v>
      </c>
      <c r="I50" s="12">
        <v>6</v>
      </c>
      <c r="J50" s="12">
        <v>0</v>
      </c>
      <c r="K50" s="12">
        <v>3</v>
      </c>
      <c r="L50" s="12">
        <v>0</v>
      </c>
      <c r="M50" s="12">
        <v>3</v>
      </c>
      <c r="N50" s="12">
        <v>5</v>
      </c>
      <c r="O50" s="12">
        <v>5</v>
      </c>
      <c r="P50" s="30">
        <f>D50*D$11+E50*E$11+F50*F$11+G50*G$11+H50*H$11+I50*I$11+J50*J$11+K50*K$11+L50*L$11+M50*M$11+N$11*N50+O$11*O50</f>
        <v>619</v>
      </c>
      <c r="Q50" s="119">
        <f>P53*1000/(MAX(P$21,P$29,P$37,P$45,P$53,P$61,P$69,P$77,P$85,P$93))</f>
        <v>772.78401997503124</v>
      </c>
    </row>
    <row r="51" spans="1:17" ht="12.75" customHeight="1" thickBot="1" x14ac:dyDescent="0.25">
      <c r="A51" s="110"/>
      <c r="B51" s="114"/>
      <c r="C51" s="115"/>
      <c r="D51" s="14">
        <v>0</v>
      </c>
      <c r="E51" s="15">
        <v>0</v>
      </c>
      <c r="F51" s="15">
        <v>0</v>
      </c>
      <c r="G51" s="15">
        <v>0</v>
      </c>
      <c r="H51" s="15">
        <v>0</v>
      </c>
      <c r="I51" s="15">
        <v>0</v>
      </c>
      <c r="J51" s="15">
        <v>0</v>
      </c>
      <c r="K51" s="15">
        <v>0</v>
      </c>
      <c r="L51" s="15">
        <v>0</v>
      </c>
      <c r="M51" s="15">
        <v>0</v>
      </c>
      <c r="N51" s="15">
        <v>0</v>
      </c>
      <c r="O51" s="15">
        <v>0</v>
      </c>
      <c r="P51" s="30">
        <f>D51*D$11+E51*E$11+F51*F$11+G51*G$11+H51*H$11+I51*I$11+J51*J$11+K51*K$11+L51*L$11+M51*M$11+N$11*N51+O$11*O51</f>
        <v>0</v>
      </c>
      <c r="Q51" s="120"/>
    </row>
    <row r="52" spans="1:17" ht="12.75" customHeight="1" thickBot="1" x14ac:dyDescent="0.25">
      <c r="A52" s="110"/>
      <c r="B52" s="42" t="s">
        <v>10</v>
      </c>
      <c r="C52" s="42" t="s">
        <v>93</v>
      </c>
      <c r="D52" s="14">
        <v>0</v>
      </c>
      <c r="E52" s="15">
        <v>0</v>
      </c>
      <c r="F52" s="15">
        <v>0</v>
      </c>
      <c r="G52" s="15">
        <v>0</v>
      </c>
      <c r="H52" s="15">
        <v>0</v>
      </c>
      <c r="I52" s="15">
        <v>0</v>
      </c>
      <c r="J52" s="15">
        <v>0</v>
      </c>
      <c r="K52" s="15">
        <v>0</v>
      </c>
      <c r="L52" s="15">
        <v>0</v>
      </c>
      <c r="M52" s="15">
        <v>0</v>
      </c>
      <c r="N52" s="15">
        <v>0</v>
      </c>
      <c r="O52" s="15">
        <v>0</v>
      </c>
      <c r="P52" s="30">
        <f>D52*D$11+E52*E$11+F52*F$11+G52*G$11+H52*H$11+I52*I$11+J52*J$11+K52*K$11+L52*L$11+M52*M$11+N$11*N52+O$11*O52</f>
        <v>0</v>
      </c>
      <c r="Q52" s="120"/>
    </row>
    <row r="53" spans="1:17" ht="15" customHeight="1" thickBot="1" x14ac:dyDescent="0.3">
      <c r="A53" s="111"/>
      <c r="B53" s="43">
        <f>Q46</f>
        <v>963.903743315508</v>
      </c>
      <c r="C53" s="44">
        <f>Q50</f>
        <v>772.78401997503124</v>
      </c>
      <c r="D53" s="57"/>
      <c r="E53" s="58"/>
      <c r="F53" s="58"/>
      <c r="G53" s="58"/>
      <c r="H53" s="58"/>
      <c r="I53" s="58"/>
      <c r="J53" s="58"/>
      <c r="K53" s="58"/>
      <c r="L53" s="58"/>
      <c r="M53" s="58"/>
      <c r="N53" s="58"/>
      <c r="O53" s="58"/>
      <c r="P53" s="41">
        <f>P50+P51+P52</f>
        <v>619</v>
      </c>
      <c r="Q53" s="121"/>
    </row>
    <row r="54" spans="1:17" ht="14.25" customHeight="1" x14ac:dyDescent="0.2">
      <c r="A54" s="109" t="str">
        <f>Clasifficación!A15</f>
        <v>B_6</v>
      </c>
      <c r="B54" s="112" t="str">
        <f>Clasifficación!B15</f>
        <v>JOSÉ MARTIN</v>
      </c>
      <c r="C54" s="113"/>
      <c r="D54" s="45">
        <v>3</v>
      </c>
      <c r="E54" s="46">
        <v>4</v>
      </c>
      <c r="F54" s="46">
        <v>3</v>
      </c>
      <c r="G54" s="46">
        <v>4</v>
      </c>
      <c r="H54" s="46">
        <v>4</v>
      </c>
      <c r="I54" s="46">
        <v>5</v>
      </c>
      <c r="J54" s="46">
        <v>5</v>
      </c>
      <c r="K54" s="46">
        <v>5</v>
      </c>
      <c r="L54" s="46">
        <v>4</v>
      </c>
      <c r="M54" s="46">
        <v>1</v>
      </c>
      <c r="N54" s="46">
        <v>5</v>
      </c>
      <c r="O54" s="46">
        <v>5</v>
      </c>
      <c r="P54" s="29">
        <f>D54*D$10+E54*E$10+F54*F$10+G54*G$10+H54*H$10+I54*I$10+J54*J$10+K54*K$10+L54*L$10+M54*M$10+N$10*N54+O$10*O54</f>
        <v>551</v>
      </c>
      <c r="Q54" s="116">
        <f>P57*1000/(MAX(P$17,P$25,P$33,P$41,P$49,P$57,P$65,P$73,P$81,P$89))</f>
        <v>736.63101604278074</v>
      </c>
    </row>
    <row r="55" spans="1:17" ht="12.75" customHeight="1" x14ac:dyDescent="0.2">
      <c r="A55" s="110"/>
      <c r="B55" s="114"/>
      <c r="C55" s="115"/>
      <c r="D55" s="47">
        <v>0</v>
      </c>
      <c r="E55" s="48">
        <v>0</v>
      </c>
      <c r="F55" s="48">
        <v>0</v>
      </c>
      <c r="G55" s="48">
        <v>0</v>
      </c>
      <c r="H55" s="48">
        <v>0</v>
      </c>
      <c r="I55" s="48">
        <v>0</v>
      </c>
      <c r="J55" s="48">
        <v>0</v>
      </c>
      <c r="K55" s="48">
        <v>0</v>
      </c>
      <c r="L55" s="48">
        <v>0</v>
      </c>
      <c r="M55" s="48">
        <v>0</v>
      </c>
      <c r="N55" s="48">
        <v>0</v>
      </c>
      <c r="O55" s="48">
        <v>0</v>
      </c>
      <c r="P55" s="30">
        <f>D55*D$10+E55*E$10+F55*F$10+G55*G$10+H55*H$10+I55*I$10+J55*J$10+K55*K$10+L55*L$10+M55*M$10+N$10*N55+O$10*O55</f>
        <v>0</v>
      </c>
      <c r="Q55" s="117"/>
    </row>
    <row r="56" spans="1:17" ht="12.75" customHeight="1" x14ac:dyDescent="0.2">
      <c r="A56" s="110"/>
      <c r="B56" s="114"/>
      <c r="C56" s="115"/>
      <c r="D56" s="47">
        <v>0</v>
      </c>
      <c r="E56" s="48">
        <v>0</v>
      </c>
      <c r="F56" s="48">
        <v>0</v>
      </c>
      <c r="G56" s="48">
        <v>0</v>
      </c>
      <c r="H56" s="48">
        <v>0</v>
      </c>
      <c r="I56" s="48">
        <v>0</v>
      </c>
      <c r="J56" s="48">
        <v>0</v>
      </c>
      <c r="K56" s="48">
        <v>0</v>
      </c>
      <c r="L56" s="48">
        <v>0</v>
      </c>
      <c r="M56" s="48">
        <v>0</v>
      </c>
      <c r="N56" s="48">
        <v>0</v>
      </c>
      <c r="O56" s="48">
        <v>0</v>
      </c>
      <c r="P56" s="30">
        <f>D56*D$10+E56*E$10+F56*F$10+G56*G$10+H56*H$10+I56*I$10+J56*J$10+K56*K$10+L56*L$10+M56*M$10+N$10*N56+O$10*O56</f>
        <v>0</v>
      </c>
      <c r="Q56" s="117"/>
    </row>
    <row r="57" spans="1:17" ht="15" customHeight="1" thickBot="1" x14ac:dyDescent="0.3">
      <c r="A57" s="110"/>
      <c r="B57" s="114"/>
      <c r="C57" s="115"/>
      <c r="D57" s="57"/>
      <c r="E57" s="58"/>
      <c r="F57" s="58"/>
      <c r="G57" s="58"/>
      <c r="H57" s="58"/>
      <c r="I57" s="58"/>
      <c r="J57" s="58"/>
      <c r="K57" s="58"/>
      <c r="L57" s="58"/>
      <c r="M57" s="58"/>
      <c r="N57" s="58"/>
      <c r="O57" s="58"/>
      <c r="P57" s="56">
        <f>P54+P55+P56</f>
        <v>551</v>
      </c>
      <c r="Q57" s="118"/>
    </row>
    <row r="58" spans="1:17" ht="14.25" customHeight="1" x14ac:dyDescent="0.2">
      <c r="A58" s="110"/>
      <c r="B58" s="114"/>
      <c r="C58" s="115"/>
      <c r="D58" s="11">
        <v>5</v>
      </c>
      <c r="E58" s="12">
        <v>0</v>
      </c>
      <c r="F58" s="12">
        <v>5</v>
      </c>
      <c r="G58" s="12">
        <v>3</v>
      </c>
      <c r="H58" s="12">
        <v>4</v>
      </c>
      <c r="I58" s="12">
        <v>6</v>
      </c>
      <c r="J58" s="12">
        <v>0</v>
      </c>
      <c r="K58" s="12">
        <v>4</v>
      </c>
      <c r="L58" s="12">
        <v>4</v>
      </c>
      <c r="M58" s="12">
        <v>3</v>
      </c>
      <c r="N58" s="12">
        <v>5</v>
      </c>
      <c r="O58" s="12">
        <v>5</v>
      </c>
      <c r="P58" s="30">
        <f>D58*D$11+E58*E$11+F58*F$11+G58*G$11+H58*H$11+I58*I$11+J58*J$11+K58*K$11+L58*L$11+M58*M$11+N$11*N58+O$11*O58</f>
        <v>529</v>
      </c>
      <c r="Q58" s="119">
        <f>P61*1000/(MAX(P$21,P$29,P$37,P$45,P$53,P$61,P$69,P$77,P$85,P$93))</f>
        <v>660.42446941323351</v>
      </c>
    </row>
    <row r="59" spans="1:17" ht="12.75" customHeight="1" thickBot="1" x14ac:dyDescent="0.25">
      <c r="A59" s="110"/>
      <c r="B59" s="114"/>
      <c r="C59" s="115"/>
      <c r="D59" s="14">
        <v>0</v>
      </c>
      <c r="E59" s="15">
        <v>0</v>
      </c>
      <c r="F59" s="15">
        <v>0</v>
      </c>
      <c r="G59" s="15">
        <v>0</v>
      </c>
      <c r="H59" s="15">
        <v>0</v>
      </c>
      <c r="I59" s="15">
        <v>0</v>
      </c>
      <c r="J59" s="15">
        <v>0</v>
      </c>
      <c r="K59" s="15">
        <v>0</v>
      </c>
      <c r="L59" s="15">
        <v>0</v>
      </c>
      <c r="M59" s="15">
        <v>0</v>
      </c>
      <c r="N59" s="15">
        <v>0</v>
      </c>
      <c r="O59" s="15">
        <v>0</v>
      </c>
      <c r="P59" s="30">
        <f>D59*D$11+E59*E$11+F59*F$11+G59*G$11+H59*H$11+I59*I$11+J59*J$11+K59*K$11+L59*L$11+M59*M$11+N$11*N59+O$11*O59</f>
        <v>0</v>
      </c>
      <c r="Q59" s="120"/>
    </row>
    <row r="60" spans="1:17" ht="12.75" customHeight="1" thickBot="1" x14ac:dyDescent="0.25">
      <c r="A60" s="110"/>
      <c r="B60" s="42" t="s">
        <v>10</v>
      </c>
      <c r="C60" s="42" t="s">
        <v>93</v>
      </c>
      <c r="D60" s="14">
        <v>0</v>
      </c>
      <c r="E60" s="15">
        <v>0</v>
      </c>
      <c r="F60" s="15">
        <v>0</v>
      </c>
      <c r="G60" s="15">
        <v>0</v>
      </c>
      <c r="H60" s="15">
        <v>0</v>
      </c>
      <c r="I60" s="15">
        <v>0</v>
      </c>
      <c r="J60" s="15">
        <v>0</v>
      </c>
      <c r="K60" s="15">
        <v>0</v>
      </c>
      <c r="L60" s="15">
        <v>0</v>
      </c>
      <c r="M60" s="15">
        <v>0</v>
      </c>
      <c r="N60" s="15">
        <v>0</v>
      </c>
      <c r="O60" s="15">
        <v>0</v>
      </c>
      <c r="P60" s="30">
        <f>D60*D$11+E60*E$11+F60*F$11+G60*G$11+H60*H$11+I60*I$11+J60*J$11+K60*K$11+L60*L$11+M60*M$11+N$11*N60+O$11*O60</f>
        <v>0</v>
      </c>
      <c r="Q60" s="120"/>
    </row>
    <row r="61" spans="1:17" ht="15" customHeight="1" thickBot="1" x14ac:dyDescent="0.3">
      <c r="A61" s="111"/>
      <c r="B61" s="43">
        <f>Q54</f>
        <v>736.63101604278074</v>
      </c>
      <c r="C61" s="44">
        <f>Q58</f>
        <v>660.42446941323351</v>
      </c>
      <c r="D61" s="57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41">
        <f>P58+P59+P60</f>
        <v>529</v>
      </c>
      <c r="Q61" s="121"/>
    </row>
    <row r="62" spans="1:17" ht="14.25" customHeight="1" x14ac:dyDescent="0.2">
      <c r="A62" s="109" t="str">
        <f>Clasifficación!A16</f>
        <v>B_7</v>
      </c>
      <c r="B62" s="112" t="str">
        <f>Clasifficación!B16</f>
        <v>PILOTO</v>
      </c>
      <c r="C62" s="113"/>
      <c r="D62" s="45">
        <v>0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v>0</v>
      </c>
      <c r="O62" s="46">
        <v>0</v>
      </c>
      <c r="P62" s="29">
        <f>D62*D$10+E62*E$10+F62*F$10+G62*G$10+H62*H$10+I62*I$10+J62*J$10+K62*K$10+L62*L$10+M62*M$10+N$10*N62+O$10*O62</f>
        <v>0</v>
      </c>
      <c r="Q62" s="116">
        <f>P65*1000/(MAX(P$17,P$25,P$33,P$41,P$49,P$57,P$65,P$73,P$81,P$89))</f>
        <v>0</v>
      </c>
    </row>
    <row r="63" spans="1:17" ht="12.75" customHeight="1" x14ac:dyDescent="0.2">
      <c r="A63" s="110"/>
      <c r="B63" s="114"/>
      <c r="C63" s="115"/>
      <c r="D63" s="47">
        <v>0</v>
      </c>
      <c r="E63" s="48">
        <v>0</v>
      </c>
      <c r="F63" s="48">
        <v>0</v>
      </c>
      <c r="G63" s="48">
        <v>0</v>
      </c>
      <c r="H63" s="48">
        <v>0</v>
      </c>
      <c r="I63" s="48">
        <v>0</v>
      </c>
      <c r="J63" s="48">
        <v>0</v>
      </c>
      <c r="K63" s="48">
        <v>0</v>
      </c>
      <c r="L63" s="48">
        <v>0</v>
      </c>
      <c r="M63" s="48">
        <v>0</v>
      </c>
      <c r="N63" s="48">
        <v>0</v>
      </c>
      <c r="O63" s="48">
        <v>0</v>
      </c>
      <c r="P63" s="30">
        <f>D63*D$10+E63*E$10+F63*F$10+G63*G$10+H63*H$10+I63*I$10+J63*J$10+K63*K$10+L63*L$10+M63*M$10+N$10*N63+O$10*O63</f>
        <v>0</v>
      </c>
      <c r="Q63" s="117"/>
    </row>
    <row r="64" spans="1:17" ht="12.75" customHeight="1" x14ac:dyDescent="0.2">
      <c r="A64" s="110"/>
      <c r="B64" s="114"/>
      <c r="C64" s="115"/>
      <c r="D64" s="47">
        <v>0</v>
      </c>
      <c r="E64" s="48">
        <v>0</v>
      </c>
      <c r="F64" s="48">
        <v>0</v>
      </c>
      <c r="G64" s="48">
        <v>0</v>
      </c>
      <c r="H64" s="48">
        <v>0</v>
      </c>
      <c r="I64" s="48">
        <v>0</v>
      </c>
      <c r="J64" s="48">
        <v>0</v>
      </c>
      <c r="K64" s="48">
        <v>0</v>
      </c>
      <c r="L64" s="48">
        <v>0</v>
      </c>
      <c r="M64" s="48">
        <v>0</v>
      </c>
      <c r="N64" s="48">
        <v>0</v>
      </c>
      <c r="O64" s="48">
        <v>0</v>
      </c>
      <c r="P64" s="30">
        <f>D64*D$10+E64*E$10+F64*F$10+G64*G$10+H64*H$10+I64*I$10+J64*J$10+K64*K$10+L64*L$10+M64*M$10+N$10*N64+O$10*O64</f>
        <v>0</v>
      </c>
      <c r="Q64" s="117"/>
    </row>
    <row r="65" spans="1:17" ht="15" customHeight="1" thickBot="1" x14ac:dyDescent="0.3">
      <c r="A65" s="110"/>
      <c r="B65" s="114"/>
      <c r="C65" s="115"/>
      <c r="D65" s="57"/>
      <c r="E65" s="58"/>
      <c r="F65" s="58"/>
      <c r="G65" s="58"/>
      <c r="H65" s="58"/>
      <c r="I65" s="58"/>
      <c r="J65" s="58"/>
      <c r="K65" s="58"/>
      <c r="L65" s="58"/>
      <c r="M65" s="58"/>
      <c r="N65" s="58"/>
      <c r="O65" s="58"/>
      <c r="P65" s="56">
        <f>P62+P63+P64</f>
        <v>0</v>
      </c>
      <c r="Q65" s="118"/>
    </row>
    <row r="66" spans="1:17" ht="14.25" customHeight="1" x14ac:dyDescent="0.2">
      <c r="A66" s="110"/>
      <c r="B66" s="114"/>
      <c r="C66" s="115"/>
      <c r="D66" s="11">
        <v>0</v>
      </c>
      <c r="E66" s="12">
        <v>0</v>
      </c>
      <c r="F66" s="12">
        <v>0</v>
      </c>
      <c r="G66" s="12">
        <v>0</v>
      </c>
      <c r="H66" s="12">
        <v>0</v>
      </c>
      <c r="I66" s="12">
        <v>0</v>
      </c>
      <c r="J66" s="12">
        <v>0</v>
      </c>
      <c r="K66" s="12">
        <v>0</v>
      </c>
      <c r="L66" s="12">
        <v>0</v>
      </c>
      <c r="M66" s="12">
        <v>0</v>
      </c>
      <c r="N66" s="12">
        <v>0</v>
      </c>
      <c r="O66" s="12">
        <v>0</v>
      </c>
      <c r="P66" s="30">
        <f>D66*D$11+E66*E$11+F66*F$11+G66*G$11+H66*H$11+I66*I$11+J66*J$11+K66*K$11+L66*L$11+M66*M$11+N$11*N66+O$11*O66</f>
        <v>0</v>
      </c>
      <c r="Q66" s="119">
        <f>P69*1000/(MAX(P$21,P$29,P$37,P$45,P$53,P$61,P$69,P$77,P$85,P$93))</f>
        <v>0</v>
      </c>
    </row>
    <row r="67" spans="1:17" ht="12.75" customHeight="1" thickBot="1" x14ac:dyDescent="0.25">
      <c r="A67" s="110"/>
      <c r="B67" s="114"/>
      <c r="C67" s="115"/>
      <c r="D67" s="14">
        <v>0</v>
      </c>
      <c r="E67" s="15">
        <v>0</v>
      </c>
      <c r="F67" s="15">
        <v>0</v>
      </c>
      <c r="G67" s="15">
        <v>0</v>
      </c>
      <c r="H67" s="15">
        <v>0</v>
      </c>
      <c r="I67" s="15">
        <v>0</v>
      </c>
      <c r="J67" s="15">
        <v>0</v>
      </c>
      <c r="K67" s="15">
        <v>0</v>
      </c>
      <c r="L67" s="15">
        <v>0</v>
      </c>
      <c r="M67" s="15">
        <v>0</v>
      </c>
      <c r="N67" s="15">
        <v>0</v>
      </c>
      <c r="O67" s="15">
        <v>0</v>
      </c>
      <c r="P67" s="30">
        <f>D67*D$11+E67*E$11+F67*F$11+G67*G$11+H67*H$11+I67*I$11+J67*J$11+K67*K$11+L67*L$11+M67*M$11+N$11*N67+O$11*O67</f>
        <v>0</v>
      </c>
      <c r="Q67" s="120"/>
    </row>
    <row r="68" spans="1:17" ht="12.75" customHeight="1" thickBot="1" x14ac:dyDescent="0.25">
      <c r="A68" s="110"/>
      <c r="B68" s="42" t="s">
        <v>10</v>
      </c>
      <c r="C68" s="42" t="s">
        <v>93</v>
      </c>
      <c r="D68" s="14">
        <v>0</v>
      </c>
      <c r="E68" s="15">
        <v>0</v>
      </c>
      <c r="F68" s="15">
        <v>0</v>
      </c>
      <c r="G68" s="15">
        <v>0</v>
      </c>
      <c r="H68" s="15">
        <v>0</v>
      </c>
      <c r="I68" s="15">
        <v>0</v>
      </c>
      <c r="J68" s="15">
        <v>0</v>
      </c>
      <c r="K68" s="15">
        <v>0</v>
      </c>
      <c r="L68" s="15">
        <v>0</v>
      </c>
      <c r="M68" s="15">
        <v>0</v>
      </c>
      <c r="N68" s="15">
        <v>0</v>
      </c>
      <c r="O68" s="15">
        <v>0</v>
      </c>
      <c r="P68" s="30">
        <f>D68*D$11+E68*E$11+F68*F$11+G68*G$11+H68*H$11+I68*I$11+J68*J$11+K68*K$11+L68*L$11+M68*M$11+N$11*N68+O$11*O68</f>
        <v>0</v>
      </c>
      <c r="Q68" s="120"/>
    </row>
    <row r="69" spans="1:17" ht="15" customHeight="1" thickBot="1" x14ac:dyDescent="0.3">
      <c r="A69" s="111"/>
      <c r="B69" s="43">
        <f>Q62</f>
        <v>0</v>
      </c>
      <c r="C69" s="44">
        <f>Q66</f>
        <v>0</v>
      </c>
      <c r="D69" s="57"/>
      <c r="E69" s="58"/>
      <c r="F69" s="58"/>
      <c r="G69" s="58"/>
      <c r="H69" s="58"/>
      <c r="I69" s="58"/>
      <c r="J69" s="58"/>
      <c r="K69" s="58"/>
      <c r="L69" s="58"/>
      <c r="M69" s="58"/>
      <c r="N69" s="58"/>
      <c r="O69" s="58"/>
      <c r="P69" s="41">
        <f>P66+P67+P68</f>
        <v>0</v>
      </c>
      <c r="Q69" s="121"/>
    </row>
    <row r="70" spans="1:17" ht="14.25" customHeight="1" x14ac:dyDescent="0.2">
      <c r="A70" s="109" t="str">
        <f>Clasifficación!A17</f>
        <v>B_8</v>
      </c>
      <c r="B70" s="112" t="str">
        <f>Clasifficación!B17</f>
        <v>PILOTO</v>
      </c>
      <c r="C70" s="113"/>
      <c r="D70" s="45">
        <v>0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v>0</v>
      </c>
      <c r="O70" s="46">
        <v>0</v>
      </c>
      <c r="P70" s="29">
        <f>D70*D$10+E70*E$10+F70*F$10+G70*G$10+H70*H$10+I70*I$10+J70*J$10+K70*K$10+L70*L$10+M70*M$10+N$10*N70+O$10*O70</f>
        <v>0</v>
      </c>
      <c r="Q70" s="116">
        <f>P73*1000/(MAX(P$17,P$25,P$33,P$41,P$49,P$57,P$65,P$73,P$81,P$89))</f>
        <v>0</v>
      </c>
    </row>
    <row r="71" spans="1:17" ht="12.75" customHeight="1" x14ac:dyDescent="0.2">
      <c r="A71" s="110"/>
      <c r="B71" s="114"/>
      <c r="C71" s="115"/>
      <c r="D71" s="47">
        <v>0</v>
      </c>
      <c r="E71" s="48">
        <v>0</v>
      </c>
      <c r="F71" s="48">
        <v>0</v>
      </c>
      <c r="G71" s="48">
        <v>0</v>
      </c>
      <c r="H71" s="48">
        <v>0</v>
      </c>
      <c r="I71" s="48">
        <v>0</v>
      </c>
      <c r="J71" s="48">
        <v>0</v>
      </c>
      <c r="K71" s="48">
        <v>0</v>
      </c>
      <c r="L71" s="48">
        <v>0</v>
      </c>
      <c r="M71" s="48">
        <v>0</v>
      </c>
      <c r="N71" s="48">
        <v>0</v>
      </c>
      <c r="O71" s="48">
        <v>0</v>
      </c>
      <c r="P71" s="30">
        <f>D71*D$10+E71*E$10+F71*F$10+G71*G$10+H71*H$10+I71*I$10+J71*J$10+K71*K$10+L71*L$10+M71*M$10+N$10*N71+O$10*O71</f>
        <v>0</v>
      </c>
      <c r="Q71" s="117"/>
    </row>
    <row r="72" spans="1:17" ht="12.75" customHeight="1" x14ac:dyDescent="0.2">
      <c r="A72" s="110"/>
      <c r="B72" s="114"/>
      <c r="C72" s="115"/>
      <c r="D72" s="47">
        <v>0</v>
      </c>
      <c r="E72" s="48">
        <v>0</v>
      </c>
      <c r="F72" s="48">
        <v>0</v>
      </c>
      <c r="G72" s="48">
        <v>0</v>
      </c>
      <c r="H72" s="48">
        <v>0</v>
      </c>
      <c r="I72" s="48">
        <v>0</v>
      </c>
      <c r="J72" s="48">
        <v>0</v>
      </c>
      <c r="K72" s="48">
        <v>0</v>
      </c>
      <c r="L72" s="48">
        <v>0</v>
      </c>
      <c r="M72" s="48">
        <v>0</v>
      </c>
      <c r="N72" s="48">
        <v>0</v>
      </c>
      <c r="O72" s="48">
        <v>0</v>
      </c>
      <c r="P72" s="30">
        <f>D72*D$10+E72*E$10+F72*F$10+G72*G$10+H72*H$10+I72*I$10+J72*J$10+K72*K$10+L72*L$10+M72*M$10+N$10*N72+O$10*O72</f>
        <v>0</v>
      </c>
      <c r="Q72" s="117"/>
    </row>
    <row r="73" spans="1:17" ht="15" customHeight="1" thickBot="1" x14ac:dyDescent="0.3">
      <c r="A73" s="110"/>
      <c r="B73" s="114"/>
      <c r="C73" s="115"/>
      <c r="D73" s="57"/>
      <c r="E73" s="58"/>
      <c r="F73" s="58"/>
      <c r="G73" s="58"/>
      <c r="H73" s="58"/>
      <c r="I73" s="58"/>
      <c r="J73" s="58"/>
      <c r="K73" s="58"/>
      <c r="L73" s="58"/>
      <c r="M73" s="58"/>
      <c r="N73" s="58"/>
      <c r="O73" s="58"/>
      <c r="P73" s="56">
        <f>P70+P71+P72</f>
        <v>0</v>
      </c>
      <c r="Q73" s="118"/>
    </row>
    <row r="74" spans="1:17" ht="14.25" customHeight="1" x14ac:dyDescent="0.2">
      <c r="A74" s="110"/>
      <c r="B74" s="114"/>
      <c r="C74" s="115"/>
      <c r="D74" s="11">
        <v>0</v>
      </c>
      <c r="E74" s="12">
        <v>0</v>
      </c>
      <c r="F74" s="12">
        <v>0</v>
      </c>
      <c r="G74" s="12">
        <v>0</v>
      </c>
      <c r="H74" s="12">
        <v>0</v>
      </c>
      <c r="I74" s="12">
        <v>0</v>
      </c>
      <c r="J74" s="12">
        <v>0</v>
      </c>
      <c r="K74" s="12">
        <v>0</v>
      </c>
      <c r="L74" s="12">
        <v>0</v>
      </c>
      <c r="M74" s="12">
        <v>0</v>
      </c>
      <c r="N74" s="12">
        <v>0</v>
      </c>
      <c r="O74" s="12">
        <v>0</v>
      </c>
      <c r="P74" s="30">
        <f>D74*D$11+E74*E$11+F74*F$11+G74*G$11+H74*H$11+I74*I$11+J74*J$11+K74*K$11+L74*L$11+M74*M$11+N$11*N74+O$11*O74</f>
        <v>0</v>
      </c>
      <c r="Q74" s="119">
        <f>P77*1000/(MAX(P$21,P$29,P$37,P$45,P$53,P$61,P$69,P$77,P$85,P$93))</f>
        <v>0</v>
      </c>
    </row>
    <row r="75" spans="1:17" ht="12.75" customHeight="1" thickBot="1" x14ac:dyDescent="0.25">
      <c r="A75" s="110"/>
      <c r="B75" s="114"/>
      <c r="C75" s="115"/>
      <c r="D75" s="14">
        <v>0</v>
      </c>
      <c r="E75" s="15">
        <v>0</v>
      </c>
      <c r="F75" s="15">
        <v>0</v>
      </c>
      <c r="G75" s="15">
        <v>0</v>
      </c>
      <c r="H75" s="15">
        <v>0</v>
      </c>
      <c r="I75" s="15">
        <v>0</v>
      </c>
      <c r="J75" s="15">
        <v>0</v>
      </c>
      <c r="K75" s="15">
        <v>0</v>
      </c>
      <c r="L75" s="15">
        <v>0</v>
      </c>
      <c r="M75" s="15">
        <v>0</v>
      </c>
      <c r="N75" s="15">
        <v>0</v>
      </c>
      <c r="O75" s="15">
        <v>0</v>
      </c>
      <c r="P75" s="30">
        <f>D75*D$11+E75*E$11+F75*F$11+G75*G$11+H75*H$11+I75*I$11+J75*J$11+K75*K$11+L75*L$11+M75*M$11+N$11*N75+O$11*O75</f>
        <v>0</v>
      </c>
      <c r="Q75" s="120"/>
    </row>
    <row r="76" spans="1:17" ht="12.75" customHeight="1" thickBot="1" x14ac:dyDescent="0.25">
      <c r="A76" s="110"/>
      <c r="B76" s="42" t="s">
        <v>10</v>
      </c>
      <c r="C76" s="42" t="s">
        <v>93</v>
      </c>
      <c r="D76" s="14">
        <v>0</v>
      </c>
      <c r="E76" s="15">
        <v>0</v>
      </c>
      <c r="F76" s="15">
        <v>0</v>
      </c>
      <c r="G76" s="15">
        <v>0</v>
      </c>
      <c r="H76" s="15">
        <v>0</v>
      </c>
      <c r="I76" s="15">
        <v>0</v>
      </c>
      <c r="J76" s="15">
        <v>0</v>
      </c>
      <c r="K76" s="15">
        <v>0</v>
      </c>
      <c r="L76" s="15">
        <v>0</v>
      </c>
      <c r="M76" s="15">
        <v>0</v>
      </c>
      <c r="N76" s="15">
        <v>0</v>
      </c>
      <c r="O76" s="15">
        <v>0</v>
      </c>
      <c r="P76" s="30">
        <f>D76*D$11+E76*E$11+F76*F$11+G76*G$11+H76*H$11+I76*I$11+J76*J$11+K76*K$11+L76*L$11+M76*M$11+N$11*N76+O$11*O76</f>
        <v>0</v>
      </c>
      <c r="Q76" s="120"/>
    </row>
    <row r="77" spans="1:17" ht="15" customHeight="1" thickBot="1" x14ac:dyDescent="0.3">
      <c r="A77" s="111"/>
      <c r="B77" s="43">
        <f>Q70</f>
        <v>0</v>
      </c>
      <c r="C77" s="44">
        <f>Q74</f>
        <v>0</v>
      </c>
      <c r="D77" s="57"/>
      <c r="E77" s="58"/>
      <c r="F77" s="58"/>
      <c r="G77" s="58"/>
      <c r="H77" s="58"/>
      <c r="I77" s="58"/>
      <c r="J77" s="58"/>
      <c r="K77" s="58"/>
      <c r="L77" s="58"/>
      <c r="M77" s="58"/>
      <c r="N77" s="58"/>
      <c r="O77" s="58"/>
      <c r="P77" s="41">
        <f>P74+P75+P76</f>
        <v>0</v>
      </c>
      <c r="Q77" s="121"/>
    </row>
    <row r="78" spans="1:17" ht="14.25" customHeight="1" x14ac:dyDescent="0.2">
      <c r="A78" s="109" t="str">
        <f>Clasifficación!A18</f>
        <v>B_9</v>
      </c>
      <c r="B78" s="112" t="str">
        <f>Clasifficación!B18</f>
        <v>PILOTO</v>
      </c>
      <c r="C78" s="113"/>
      <c r="D78" s="45">
        <v>0</v>
      </c>
      <c r="E78" s="46">
        <v>0</v>
      </c>
      <c r="F78" s="46">
        <v>0</v>
      </c>
      <c r="G78" s="46">
        <v>0</v>
      </c>
      <c r="H78" s="46">
        <v>0</v>
      </c>
      <c r="I78" s="46">
        <v>0</v>
      </c>
      <c r="J78" s="46">
        <v>0</v>
      </c>
      <c r="K78" s="46">
        <v>0</v>
      </c>
      <c r="L78" s="46">
        <v>0</v>
      </c>
      <c r="M78" s="46">
        <v>0</v>
      </c>
      <c r="N78" s="46">
        <v>0</v>
      </c>
      <c r="O78" s="46">
        <v>0</v>
      </c>
      <c r="P78" s="29">
        <f>D78*D$10+E78*E$10+F78*F$10+G78*G$10+H78*H$10+I78*I$10+J78*J$10+K78*K$10+L78*L$10+M78*M$10+N$10*N78+O$10*O78</f>
        <v>0</v>
      </c>
      <c r="Q78" s="116">
        <f>P81*1000/(MAX(P$17,P$25,P$33,P$41,P$49,P$57,P$65,P$73,P$81,P$89))</f>
        <v>0</v>
      </c>
    </row>
    <row r="79" spans="1:17" ht="12.75" customHeight="1" x14ac:dyDescent="0.2">
      <c r="A79" s="110"/>
      <c r="B79" s="114"/>
      <c r="C79" s="115"/>
      <c r="D79" s="47">
        <v>0</v>
      </c>
      <c r="E79" s="48">
        <v>0</v>
      </c>
      <c r="F79" s="48">
        <v>0</v>
      </c>
      <c r="G79" s="48">
        <v>0</v>
      </c>
      <c r="H79" s="48">
        <v>0</v>
      </c>
      <c r="I79" s="48">
        <v>0</v>
      </c>
      <c r="J79" s="48">
        <v>0</v>
      </c>
      <c r="K79" s="48">
        <v>0</v>
      </c>
      <c r="L79" s="48">
        <v>0</v>
      </c>
      <c r="M79" s="48">
        <v>0</v>
      </c>
      <c r="N79" s="48">
        <v>0</v>
      </c>
      <c r="O79" s="48">
        <v>0</v>
      </c>
      <c r="P79" s="30">
        <f>D79*D$10+E79*E$10+F79*F$10+G79*G$10+H79*H$10+I79*I$10+J79*J$10+K79*K$10+L79*L$10+M79*M$10+N$10*N79+O$10*O79</f>
        <v>0</v>
      </c>
      <c r="Q79" s="117"/>
    </row>
    <row r="80" spans="1:17" ht="12.75" customHeight="1" x14ac:dyDescent="0.2">
      <c r="A80" s="110"/>
      <c r="B80" s="114"/>
      <c r="C80" s="115"/>
      <c r="D80" s="47">
        <v>0</v>
      </c>
      <c r="E80" s="48">
        <v>0</v>
      </c>
      <c r="F80" s="48">
        <v>0</v>
      </c>
      <c r="G80" s="48">
        <v>0</v>
      </c>
      <c r="H80" s="48">
        <v>0</v>
      </c>
      <c r="I80" s="48">
        <v>0</v>
      </c>
      <c r="J80" s="48">
        <v>0</v>
      </c>
      <c r="K80" s="48">
        <v>0</v>
      </c>
      <c r="L80" s="48">
        <v>0</v>
      </c>
      <c r="M80" s="48">
        <v>0</v>
      </c>
      <c r="N80" s="48">
        <v>0</v>
      </c>
      <c r="O80" s="48">
        <v>0</v>
      </c>
      <c r="P80" s="30">
        <f>D80*D$10+E80*E$10+F80*F$10+G80*G$10+H80*H$10+I80*I$10+J80*J$10+K80*K$10+L80*L$10+M80*M$10+N$10*N80+O$10*O80</f>
        <v>0</v>
      </c>
      <c r="Q80" s="117"/>
    </row>
    <row r="81" spans="1:17" ht="15" customHeight="1" thickBot="1" x14ac:dyDescent="0.3">
      <c r="A81" s="110"/>
      <c r="B81" s="114"/>
      <c r="C81" s="115"/>
      <c r="D81" s="57"/>
      <c r="E81" s="58"/>
      <c r="F81" s="58"/>
      <c r="G81" s="58"/>
      <c r="H81" s="58"/>
      <c r="I81" s="58"/>
      <c r="J81" s="58"/>
      <c r="K81" s="58"/>
      <c r="L81" s="58"/>
      <c r="M81" s="58"/>
      <c r="N81" s="58"/>
      <c r="O81" s="58"/>
      <c r="P81" s="56">
        <f>P78+P79+P80</f>
        <v>0</v>
      </c>
      <c r="Q81" s="118"/>
    </row>
    <row r="82" spans="1:17" ht="14.25" customHeight="1" x14ac:dyDescent="0.2">
      <c r="A82" s="110"/>
      <c r="B82" s="114"/>
      <c r="C82" s="115"/>
      <c r="D82" s="11">
        <v>0</v>
      </c>
      <c r="E82" s="12">
        <v>0</v>
      </c>
      <c r="F82" s="12">
        <v>0</v>
      </c>
      <c r="G82" s="12">
        <v>0</v>
      </c>
      <c r="H82" s="12">
        <v>0</v>
      </c>
      <c r="I82" s="12">
        <v>0</v>
      </c>
      <c r="J82" s="12">
        <v>0</v>
      </c>
      <c r="K82" s="12">
        <v>0</v>
      </c>
      <c r="L82" s="12">
        <v>0</v>
      </c>
      <c r="M82" s="12">
        <v>0</v>
      </c>
      <c r="N82" s="12">
        <v>0</v>
      </c>
      <c r="O82" s="12">
        <v>0</v>
      </c>
      <c r="P82" s="30">
        <f>D82*D$11+E82*E$11+F82*F$11+G82*G$11+H82*H$11+I82*I$11+J82*J$11+K82*K$11+L82*L$11+M82*M$11+N$11*N82+O$11*O82</f>
        <v>0</v>
      </c>
      <c r="Q82" s="119">
        <f>P85*1000/(MAX(P$21,P$29,P$37,P$45,P$53,P$61,P$69,P$77,P$85,P$93))</f>
        <v>0</v>
      </c>
    </row>
    <row r="83" spans="1:17" ht="12.75" customHeight="1" thickBot="1" x14ac:dyDescent="0.25">
      <c r="A83" s="110"/>
      <c r="B83" s="114"/>
      <c r="C83" s="115"/>
      <c r="D83" s="14">
        <v>0</v>
      </c>
      <c r="E83" s="15">
        <v>0</v>
      </c>
      <c r="F83" s="15">
        <v>0</v>
      </c>
      <c r="G83" s="15">
        <v>0</v>
      </c>
      <c r="H83" s="15">
        <v>0</v>
      </c>
      <c r="I83" s="15">
        <v>0</v>
      </c>
      <c r="J83" s="15">
        <v>0</v>
      </c>
      <c r="K83" s="15">
        <v>0</v>
      </c>
      <c r="L83" s="15">
        <v>0</v>
      </c>
      <c r="M83" s="15">
        <v>0</v>
      </c>
      <c r="N83" s="15">
        <v>0</v>
      </c>
      <c r="O83" s="15">
        <v>0</v>
      </c>
      <c r="P83" s="30">
        <f>D83*D$11+E83*E$11+F83*F$11+G83*G$11+H83*H$11+I83*I$11+J83*J$11+K83*K$11+L83*L$11+M83*M$11+N$11*N83+O$11*O83</f>
        <v>0</v>
      </c>
      <c r="Q83" s="120"/>
    </row>
    <row r="84" spans="1:17" ht="12.75" customHeight="1" thickBot="1" x14ac:dyDescent="0.25">
      <c r="A84" s="110"/>
      <c r="B84" s="42" t="s">
        <v>10</v>
      </c>
      <c r="C84" s="42" t="s">
        <v>93</v>
      </c>
      <c r="D84" s="14">
        <v>0</v>
      </c>
      <c r="E84" s="15">
        <v>0</v>
      </c>
      <c r="F84" s="15">
        <v>0</v>
      </c>
      <c r="G84" s="15">
        <v>0</v>
      </c>
      <c r="H84" s="15">
        <v>0</v>
      </c>
      <c r="I84" s="15">
        <v>0</v>
      </c>
      <c r="J84" s="15">
        <v>0</v>
      </c>
      <c r="K84" s="15">
        <v>0</v>
      </c>
      <c r="L84" s="15">
        <v>0</v>
      </c>
      <c r="M84" s="15">
        <v>0</v>
      </c>
      <c r="N84" s="15">
        <v>0</v>
      </c>
      <c r="O84" s="15">
        <v>0</v>
      </c>
      <c r="P84" s="30">
        <f>D84*D$11+E84*E$11+F84*F$11+G84*G$11+H84*H$11+I84*I$11+J84*J$11+K84*K$11+L84*L$11+M84*M$11+N$11*N84+O$11*O84</f>
        <v>0</v>
      </c>
      <c r="Q84" s="120"/>
    </row>
    <row r="85" spans="1:17" ht="15" customHeight="1" thickBot="1" x14ac:dyDescent="0.3">
      <c r="A85" s="111"/>
      <c r="B85" s="43">
        <f>Q78</f>
        <v>0</v>
      </c>
      <c r="C85" s="44">
        <f>Q82</f>
        <v>0</v>
      </c>
      <c r="D85" s="57"/>
      <c r="E85" s="58"/>
      <c r="F85" s="58"/>
      <c r="G85" s="58"/>
      <c r="H85" s="58"/>
      <c r="I85" s="58"/>
      <c r="J85" s="58"/>
      <c r="K85" s="58"/>
      <c r="L85" s="58"/>
      <c r="M85" s="58"/>
      <c r="N85" s="58"/>
      <c r="O85" s="58"/>
      <c r="P85" s="41">
        <f>P82+P83+P84</f>
        <v>0</v>
      </c>
      <c r="Q85" s="121"/>
    </row>
    <row r="86" spans="1:17" ht="14.25" customHeight="1" x14ac:dyDescent="0.2">
      <c r="A86" s="109" t="str">
        <f>Clasifficación!A19</f>
        <v>B_10</v>
      </c>
      <c r="B86" s="112" t="str">
        <f>Clasifficación!B19</f>
        <v>PILOTO</v>
      </c>
      <c r="C86" s="113"/>
      <c r="D86" s="45">
        <v>0</v>
      </c>
      <c r="E86" s="46">
        <v>0</v>
      </c>
      <c r="F86" s="46">
        <v>0</v>
      </c>
      <c r="G86" s="46">
        <v>0</v>
      </c>
      <c r="H86" s="46">
        <v>0</v>
      </c>
      <c r="I86" s="46">
        <v>0</v>
      </c>
      <c r="J86" s="46">
        <v>0</v>
      </c>
      <c r="K86" s="46">
        <v>0</v>
      </c>
      <c r="L86" s="46">
        <v>0</v>
      </c>
      <c r="M86" s="46">
        <v>0</v>
      </c>
      <c r="N86" s="46">
        <v>0</v>
      </c>
      <c r="O86" s="46">
        <v>0</v>
      </c>
      <c r="P86" s="29">
        <f>D86*D$10+E86*E$10+F86*F$10+G86*G$10+H86*H$10+I86*I$10+J86*J$10+K86*K$10+L86*L$10+M86*M$10+N$10*N86+O$10*O86</f>
        <v>0</v>
      </c>
      <c r="Q86" s="116">
        <f>P89*1000/(MAX(P$17,P$25,P$33,P$41,P$49,P$57,P$65,P$73,P$81,P$89))</f>
        <v>0</v>
      </c>
    </row>
    <row r="87" spans="1:17" ht="12.75" customHeight="1" x14ac:dyDescent="0.2">
      <c r="A87" s="110"/>
      <c r="B87" s="114"/>
      <c r="C87" s="115"/>
      <c r="D87" s="47">
        <v>0</v>
      </c>
      <c r="E87" s="48">
        <v>0</v>
      </c>
      <c r="F87" s="48">
        <v>0</v>
      </c>
      <c r="G87" s="48">
        <v>0</v>
      </c>
      <c r="H87" s="48">
        <v>0</v>
      </c>
      <c r="I87" s="48">
        <v>0</v>
      </c>
      <c r="J87" s="48">
        <v>0</v>
      </c>
      <c r="K87" s="48">
        <v>0</v>
      </c>
      <c r="L87" s="48">
        <v>0</v>
      </c>
      <c r="M87" s="48">
        <v>0</v>
      </c>
      <c r="N87" s="48">
        <v>0</v>
      </c>
      <c r="O87" s="48">
        <v>0</v>
      </c>
      <c r="P87" s="30">
        <f>D87*D$10+E87*E$10+F87*F$10+G87*G$10+H87*H$10+I87*I$10+J87*J$10+K87*K$10+L87*L$10+M87*M$10+N$10*N87+O$10*O87</f>
        <v>0</v>
      </c>
      <c r="Q87" s="117"/>
    </row>
    <row r="88" spans="1:17" ht="12.75" customHeight="1" x14ac:dyDescent="0.2">
      <c r="A88" s="110"/>
      <c r="B88" s="114"/>
      <c r="C88" s="115"/>
      <c r="D88" s="47">
        <v>0</v>
      </c>
      <c r="E88" s="48">
        <v>0</v>
      </c>
      <c r="F88" s="48">
        <v>0</v>
      </c>
      <c r="G88" s="48">
        <v>0</v>
      </c>
      <c r="H88" s="48">
        <v>0</v>
      </c>
      <c r="I88" s="48">
        <v>0</v>
      </c>
      <c r="J88" s="48">
        <v>0</v>
      </c>
      <c r="K88" s="48">
        <v>0</v>
      </c>
      <c r="L88" s="48">
        <v>0</v>
      </c>
      <c r="M88" s="48">
        <v>0</v>
      </c>
      <c r="N88" s="48">
        <v>0</v>
      </c>
      <c r="O88" s="48">
        <v>0</v>
      </c>
      <c r="P88" s="30">
        <f>D88*D$10+E88*E$10+F88*F$10+G88*G$10+H88*H$10+I88*I$10+J88*J$10+K88*K$10+L88*L$10+M88*M$10+N$10*N88+O$10*O88</f>
        <v>0</v>
      </c>
      <c r="Q88" s="117"/>
    </row>
    <row r="89" spans="1:17" ht="15" customHeight="1" thickBot="1" x14ac:dyDescent="0.3">
      <c r="A89" s="110"/>
      <c r="B89" s="114"/>
      <c r="C89" s="115"/>
      <c r="D89" s="57"/>
      <c r="E89" s="58"/>
      <c r="F89" s="58"/>
      <c r="G89" s="58"/>
      <c r="H89" s="58"/>
      <c r="I89" s="58"/>
      <c r="J89" s="58"/>
      <c r="K89" s="58"/>
      <c r="L89" s="58"/>
      <c r="M89" s="58"/>
      <c r="N89" s="58"/>
      <c r="O89" s="58"/>
      <c r="P89" s="56">
        <f>P86+P87+P88</f>
        <v>0</v>
      </c>
      <c r="Q89" s="118"/>
    </row>
    <row r="90" spans="1:17" ht="14.25" customHeight="1" x14ac:dyDescent="0.2">
      <c r="A90" s="110"/>
      <c r="B90" s="114"/>
      <c r="C90" s="115"/>
      <c r="D90" s="11">
        <v>0</v>
      </c>
      <c r="E90" s="12">
        <v>0</v>
      </c>
      <c r="F90" s="12">
        <v>0</v>
      </c>
      <c r="G90" s="12">
        <v>0</v>
      </c>
      <c r="H90" s="12">
        <v>0</v>
      </c>
      <c r="I90" s="12">
        <v>0</v>
      </c>
      <c r="J90" s="12">
        <v>0</v>
      </c>
      <c r="K90" s="12">
        <v>0</v>
      </c>
      <c r="L90" s="12">
        <v>0</v>
      </c>
      <c r="M90" s="12">
        <v>0</v>
      </c>
      <c r="N90" s="12">
        <v>0</v>
      </c>
      <c r="O90" s="12">
        <v>0</v>
      </c>
      <c r="P90" s="30">
        <f>D90*D$11+E90*E$11+F90*F$11+G90*G$11+H90*H$11+I90*I$11+J90*J$11+K90*K$11+L90*L$11+M90*M$11+N$11*N90+O$11*O90</f>
        <v>0</v>
      </c>
      <c r="Q90" s="119">
        <f>P93*1000/(MAX(P$21,P$29,P$37,P$45,P$53,P$61,P$69,P$77,P$85,P$93))</f>
        <v>0</v>
      </c>
    </row>
    <row r="91" spans="1:17" ht="12.75" customHeight="1" thickBot="1" x14ac:dyDescent="0.25">
      <c r="A91" s="110"/>
      <c r="B91" s="114"/>
      <c r="C91" s="115"/>
      <c r="D91" s="14">
        <v>0</v>
      </c>
      <c r="E91" s="15">
        <v>0</v>
      </c>
      <c r="F91" s="15">
        <v>0</v>
      </c>
      <c r="G91" s="15">
        <v>0</v>
      </c>
      <c r="H91" s="15">
        <v>0</v>
      </c>
      <c r="I91" s="15">
        <v>0</v>
      </c>
      <c r="J91" s="15">
        <v>0</v>
      </c>
      <c r="K91" s="15">
        <v>0</v>
      </c>
      <c r="L91" s="15">
        <v>0</v>
      </c>
      <c r="M91" s="15">
        <v>0</v>
      </c>
      <c r="N91" s="15">
        <v>0</v>
      </c>
      <c r="O91" s="15">
        <v>0</v>
      </c>
      <c r="P91" s="30">
        <f>D91*D$11+E91*E$11+F91*F$11+G91*G$11+H91*H$11+I91*I$11+J91*J$11+K91*K$11+L91*L$11+M91*M$11+N$11*N91+O$11*O91</f>
        <v>0</v>
      </c>
      <c r="Q91" s="120"/>
    </row>
    <row r="92" spans="1:17" ht="12.75" customHeight="1" thickBot="1" x14ac:dyDescent="0.25">
      <c r="A92" s="110"/>
      <c r="B92" s="42" t="s">
        <v>10</v>
      </c>
      <c r="C92" s="42" t="s">
        <v>93</v>
      </c>
      <c r="D92" s="14">
        <v>0</v>
      </c>
      <c r="E92" s="15">
        <v>0</v>
      </c>
      <c r="F92" s="15">
        <v>0</v>
      </c>
      <c r="G92" s="15">
        <v>0</v>
      </c>
      <c r="H92" s="15">
        <v>0</v>
      </c>
      <c r="I92" s="15">
        <v>0</v>
      </c>
      <c r="J92" s="15">
        <v>0</v>
      </c>
      <c r="K92" s="15">
        <v>0</v>
      </c>
      <c r="L92" s="15">
        <v>0</v>
      </c>
      <c r="M92" s="15">
        <v>0</v>
      </c>
      <c r="N92" s="15">
        <v>0</v>
      </c>
      <c r="O92" s="15">
        <v>0</v>
      </c>
      <c r="P92" s="30">
        <f>D92*D$11+E92*E$11+F92*F$11+G92*G$11+H92*H$11+I92*I$11+J92*J$11+K92*K$11+L92*L$11+M92*M$11+N$11*N92+O$11*O92</f>
        <v>0</v>
      </c>
      <c r="Q92" s="120"/>
    </row>
    <row r="93" spans="1:17" ht="15" customHeight="1" thickBot="1" x14ac:dyDescent="0.3">
      <c r="A93" s="111"/>
      <c r="B93" s="43">
        <f>Q86</f>
        <v>0</v>
      </c>
      <c r="C93" s="44">
        <f>Q90</f>
        <v>0</v>
      </c>
      <c r="D93" s="57"/>
      <c r="E93" s="58"/>
      <c r="F93" s="58"/>
      <c r="G93" s="58"/>
      <c r="H93" s="58"/>
      <c r="I93" s="58"/>
      <c r="J93" s="58"/>
      <c r="K93" s="58"/>
      <c r="L93" s="58"/>
      <c r="M93" s="58"/>
      <c r="N93" s="58"/>
      <c r="O93" s="58"/>
      <c r="P93" s="41">
        <f>P90+P91+P92</f>
        <v>0</v>
      </c>
      <c r="Q93" s="121"/>
    </row>
  </sheetData>
  <mergeCells count="63">
    <mergeCell ref="D1:Q3"/>
    <mergeCell ref="A4:A13"/>
    <mergeCell ref="B4:C9"/>
    <mergeCell ref="D4:D9"/>
    <mergeCell ref="E4:E9"/>
    <mergeCell ref="F4:F9"/>
    <mergeCell ref="G4:G9"/>
    <mergeCell ref="H4:H9"/>
    <mergeCell ref="I4:I9"/>
    <mergeCell ref="J4:J9"/>
    <mergeCell ref="B10:C10"/>
    <mergeCell ref="K4:K9"/>
    <mergeCell ref="L4:L9"/>
    <mergeCell ref="M4:M9"/>
    <mergeCell ref="B11:C11"/>
    <mergeCell ref="P10:Q10"/>
    <mergeCell ref="P11:Q11"/>
    <mergeCell ref="N4:N9"/>
    <mergeCell ref="O4:O9"/>
    <mergeCell ref="B12:C12"/>
    <mergeCell ref="D12:K12"/>
    <mergeCell ref="P12:P13"/>
    <mergeCell ref="Q12:Q13"/>
    <mergeCell ref="A14:A21"/>
    <mergeCell ref="B14:C19"/>
    <mergeCell ref="Q14:Q17"/>
    <mergeCell ref="Q18:Q21"/>
    <mergeCell ref="A22:A29"/>
    <mergeCell ref="B22:C27"/>
    <mergeCell ref="Q22:Q25"/>
    <mergeCell ref="Q26:Q29"/>
    <mergeCell ref="A30:A37"/>
    <mergeCell ref="B30:C35"/>
    <mergeCell ref="Q30:Q33"/>
    <mergeCell ref="Q34:Q37"/>
    <mergeCell ref="A38:A45"/>
    <mergeCell ref="B38:C43"/>
    <mergeCell ref="Q38:Q41"/>
    <mergeCell ref="Q42:Q45"/>
    <mergeCell ref="A46:A53"/>
    <mergeCell ref="B46:C51"/>
    <mergeCell ref="Q46:Q49"/>
    <mergeCell ref="Q50:Q53"/>
    <mergeCell ref="Q78:Q81"/>
    <mergeCell ref="Q82:Q85"/>
    <mergeCell ref="A54:A61"/>
    <mergeCell ref="B54:C59"/>
    <mergeCell ref="Q54:Q57"/>
    <mergeCell ref="Q58:Q61"/>
    <mergeCell ref="A62:A69"/>
    <mergeCell ref="B62:C67"/>
    <mergeCell ref="Q62:Q65"/>
    <mergeCell ref="Q66:Q69"/>
    <mergeCell ref="A86:A93"/>
    <mergeCell ref="B86:C91"/>
    <mergeCell ref="Q86:Q89"/>
    <mergeCell ref="Q90:Q93"/>
    <mergeCell ref="A70:A77"/>
    <mergeCell ref="B70:C75"/>
    <mergeCell ref="Q70:Q73"/>
    <mergeCell ref="Q74:Q77"/>
    <mergeCell ref="A78:A85"/>
    <mergeCell ref="B78:C83"/>
  </mergeCells>
  <pageMargins left="0.75" right="0.75" top="1" bottom="1" header="0" footer="0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3"/>
  <sheetViews>
    <sheetView zoomScale="97" workbookViewId="0">
      <pane xSplit="3" ySplit="13" topLeftCell="D29" activePane="bottomRight" state="frozen"/>
      <selection pane="topRight" activeCell="D1" sqref="D1"/>
      <selection pane="bottomLeft" activeCell="A14" sqref="A14"/>
      <selection pane="bottomRight" activeCell="O39" sqref="O39"/>
    </sheetView>
  </sheetViews>
  <sheetFormatPr baseColWidth="10" defaultRowHeight="12.75" outlineLevelCol="1" x14ac:dyDescent="0.2"/>
  <cols>
    <col min="1" max="1" width="6" customWidth="1"/>
    <col min="2" max="2" width="12.28515625" customWidth="1"/>
    <col min="3" max="3" width="15" bestFit="1" customWidth="1"/>
    <col min="4" max="4" width="3.5703125" customWidth="1" outlineLevel="1"/>
    <col min="5" max="5" width="3.42578125" customWidth="1" outlineLevel="1"/>
    <col min="6" max="6" width="3.85546875" customWidth="1" outlineLevel="1"/>
    <col min="7" max="7" width="3.5703125" customWidth="1" outlineLevel="1"/>
    <col min="8" max="8" width="3.28515625" customWidth="1" outlineLevel="1"/>
    <col min="9" max="9" width="2.85546875" customWidth="1" outlineLevel="1"/>
    <col min="10" max="10" width="3.28515625" customWidth="1" outlineLevel="1"/>
    <col min="11" max="11" width="3.140625" customWidth="1" outlineLevel="1"/>
    <col min="12" max="15" width="3.42578125" customWidth="1" outlineLevel="1"/>
    <col min="16" max="16" width="5.85546875" customWidth="1" outlineLevel="1"/>
    <col min="17" max="17" width="7.7109375" bestFit="1" customWidth="1" outlineLevel="1"/>
    <col min="18" max="18" width="2.5703125" customWidth="1" outlineLevel="1"/>
    <col min="19" max="19" width="2.5703125" customWidth="1"/>
  </cols>
  <sheetData>
    <row r="1" spans="1:17" ht="12.75" customHeight="1" x14ac:dyDescent="0.2">
      <c r="D1" s="134" t="s">
        <v>15</v>
      </c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6"/>
    </row>
    <row r="2" spans="1:17" x14ac:dyDescent="0.2">
      <c r="D2" s="137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6"/>
    </row>
    <row r="3" spans="1:17" x14ac:dyDescent="0.2">
      <c r="D3" s="137"/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35"/>
      <c r="P3" s="135"/>
      <c r="Q3" s="136"/>
    </row>
    <row r="4" spans="1:17" ht="40.5" customHeight="1" x14ac:dyDescent="0.2">
      <c r="A4" s="138" t="s">
        <v>14</v>
      </c>
      <c r="B4" s="133" t="s">
        <v>8</v>
      </c>
      <c r="C4" s="133"/>
      <c r="D4" s="131" t="s">
        <v>88</v>
      </c>
      <c r="E4" s="131" t="s">
        <v>88</v>
      </c>
      <c r="F4" s="131" t="s">
        <v>88</v>
      </c>
      <c r="G4" s="131" t="s">
        <v>88</v>
      </c>
      <c r="H4" s="131" t="s">
        <v>88</v>
      </c>
      <c r="I4" s="131" t="s">
        <v>88</v>
      </c>
      <c r="J4" s="131" t="s">
        <v>88</v>
      </c>
      <c r="K4" s="131" t="s">
        <v>88</v>
      </c>
      <c r="L4" s="131" t="s">
        <v>88</v>
      </c>
      <c r="M4" s="131" t="s">
        <v>88</v>
      </c>
      <c r="N4" s="131" t="s">
        <v>91</v>
      </c>
      <c r="O4" s="131" t="s">
        <v>92</v>
      </c>
      <c r="Q4" s="54"/>
    </row>
    <row r="5" spans="1:17" ht="12.75" customHeight="1" x14ac:dyDescent="0.2">
      <c r="A5" s="139"/>
      <c r="B5" s="133"/>
      <c r="C5" s="133"/>
      <c r="D5" s="131"/>
      <c r="E5" s="131"/>
      <c r="F5" s="131"/>
      <c r="G5" s="131"/>
      <c r="H5" s="131"/>
      <c r="I5" s="131"/>
      <c r="J5" s="131"/>
      <c r="K5" s="131"/>
      <c r="L5" s="131"/>
      <c r="M5" s="131"/>
      <c r="N5" s="131"/>
      <c r="O5" s="131"/>
      <c r="P5" s="54"/>
      <c r="Q5" s="54"/>
    </row>
    <row r="6" spans="1:17" ht="12.75" customHeight="1" x14ac:dyDescent="0.2">
      <c r="A6" s="139"/>
      <c r="B6" s="133"/>
      <c r="C6" s="133"/>
      <c r="D6" s="131"/>
      <c r="E6" s="131"/>
      <c r="F6" s="131"/>
      <c r="G6" s="131"/>
      <c r="H6" s="131"/>
      <c r="I6" s="131"/>
      <c r="J6" s="131"/>
      <c r="K6" s="131"/>
      <c r="L6" s="131"/>
      <c r="M6" s="131"/>
      <c r="N6" s="131"/>
      <c r="O6" s="131"/>
      <c r="P6" s="54"/>
      <c r="Q6" s="54"/>
    </row>
    <row r="7" spans="1:17" ht="12.75" customHeight="1" x14ac:dyDescent="0.2">
      <c r="A7" s="139"/>
      <c r="B7" s="133"/>
      <c r="C7" s="133"/>
      <c r="D7" s="131"/>
      <c r="E7" s="131"/>
      <c r="F7" s="131"/>
      <c r="G7" s="131"/>
      <c r="H7" s="131"/>
      <c r="I7" s="131"/>
      <c r="J7" s="131"/>
      <c r="K7" s="131"/>
      <c r="L7" s="131"/>
      <c r="M7" s="131"/>
      <c r="N7" s="131"/>
      <c r="O7" s="131"/>
      <c r="P7" s="54"/>
      <c r="Q7" s="54"/>
    </row>
    <row r="8" spans="1:17" ht="12.75" customHeight="1" x14ac:dyDescent="0.2">
      <c r="A8" s="139"/>
      <c r="B8" s="133"/>
      <c r="C8" s="133"/>
      <c r="D8" s="131"/>
      <c r="E8" s="131"/>
      <c r="F8" s="131"/>
      <c r="G8" s="131"/>
      <c r="H8" s="131"/>
      <c r="I8" s="131"/>
      <c r="J8" s="131"/>
      <c r="K8" s="131"/>
      <c r="L8" s="131"/>
      <c r="M8" s="131"/>
      <c r="N8" s="131"/>
      <c r="O8" s="131"/>
      <c r="P8" s="54"/>
      <c r="Q8" s="54"/>
    </row>
    <row r="9" spans="1:17" ht="12.75" customHeight="1" x14ac:dyDescent="0.2">
      <c r="A9" s="139"/>
      <c r="B9" s="133"/>
      <c r="C9" s="133"/>
      <c r="D9" s="131"/>
      <c r="E9" s="131"/>
      <c r="F9" s="131"/>
      <c r="G9" s="131"/>
      <c r="H9" s="131"/>
      <c r="I9" s="131"/>
      <c r="J9" s="131"/>
      <c r="K9" s="131"/>
      <c r="L9" s="131"/>
      <c r="M9" s="131"/>
      <c r="N9" s="131"/>
      <c r="O9" s="131"/>
      <c r="P9" s="54"/>
      <c r="Q9" s="54"/>
    </row>
    <row r="10" spans="1:17" ht="23.25" x14ac:dyDescent="0.2">
      <c r="A10" s="139"/>
      <c r="B10" s="129" t="s">
        <v>89</v>
      </c>
      <c r="C10" s="130"/>
      <c r="D10">
        <v>23</v>
      </c>
      <c r="E10">
        <v>19</v>
      </c>
      <c r="F10">
        <v>21</v>
      </c>
      <c r="G10">
        <v>13</v>
      </c>
      <c r="H10">
        <v>25</v>
      </c>
      <c r="I10">
        <v>25</v>
      </c>
      <c r="J10">
        <v>18</v>
      </c>
      <c r="K10">
        <v>15</v>
      </c>
      <c r="L10">
        <v>19</v>
      </c>
      <c r="M10">
        <v>30</v>
      </c>
      <c r="N10">
        <v>6</v>
      </c>
      <c r="O10">
        <v>2</v>
      </c>
      <c r="P10" s="132">
        <f>SUM(D10:M10)</f>
        <v>208</v>
      </c>
      <c r="Q10" s="133"/>
    </row>
    <row r="11" spans="1:17" ht="23.25" x14ac:dyDescent="0.2">
      <c r="A11" s="139"/>
      <c r="B11" s="129" t="s">
        <v>90</v>
      </c>
      <c r="C11" s="130"/>
      <c r="D11">
        <v>22</v>
      </c>
      <c r="E11">
        <v>39</v>
      </c>
      <c r="F11">
        <v>25</v>
      </c>
      <c r="G11">
        <v>15</v>
      </c>
      <c r="H11">
        <v>27</v>
      </c>
      <c r="I11">
        <v>5</v>
      </c>
      <c r="J11">
        <v>32</v>
      </c>
      <c r="K11">
        <v>27</v>
      </c>
      <c r="L11">
        <v>22</v>
      </c>
      <c r="M11">
        <v>25</v>
      </c>
      <c r="N11">
        <v>6</v>
      </c>
      <c r="O11">
        <v>2</v>
      </c>
      <c r="P11" s="132">
        <f>SUM(D11:M11)</f>
        <v>239</v>
      </c>
      <c r="Q11" s="133"/>
    </row>
    <row r="12" spans="1:17" ht="12.75" customHeight="1" x14ac:dyDescent="0.2">
      <c r="A12" s="139"/>
      <c r="B12" s="122" t="s">
        <v>9</v>
      </c>
      <c r="C12" s="122"/>
      <c r="D12" s="123" t="s">
        <v>10</v>
      </c>
      <c r="E12" s="124"/>
      <c r="F12" s="124"/>
      <c r="G12" s="124"/>
      <c r="H12" s="124"/>
      <c r="I12" s="124"/>
      <c r="J12" s="124"/>
      <c r="K12" s="124"/>
      <c r="L12" s="23"/>
      <c r="M12" s="23"/>
      <c r="N12" s="23"/>
      <c r="O12" s="23"/>
      <c r="P12" s="125" t="s">
        <v>11</v>
      </c>
      <c r="Q12" s="127" t="s">
        <v>20</v>
      </c>
    </row>
    <row r="13" spans="1:17" ht="13.5" customHeight="1" thickBot="1" x14ac:dyDescent="0.25">
      <c r="A13" s="140"/>
      <c r="B13" s="13" t="s">
        <v>12</v>
      </c>
      <c r="C13" s="13" t="s">
        <v>13</v>
      </c>
      <c r="D13" s="8">
        <v>1</v>
      </c>
      <c r="E13" s="9">
        <v>2</v>
      </c>
      <c r="F13" s="9">
        <v>3</v>
      </c>
      <c r="G13" s="10">
        <v>4</v>
      </c>
      <c r="H13" s="8">
        <v>5</v>
      </c>
      <c r="I13" s="9">
        <v>6</v>
      </c>
      <c r="J13" s="9">
        <v>7</v>
      </c>
      <c r="K13" s="10">
        <v>8</v>
      </c>
      <c r="L13" s="9">
        <v>9</v>
      </c>
      <c r="M13" s="9">
        <v>10</v>
      </c>
      <c r="N13" s="9">
        <v>9</v>
      </c>
      <c r="O13" s="9">
        <v>10</v>
      </c>
      <c r="P13" s="126"/>
      <c r="Q13" s="128"/>
    </row>
    <row r="14" spans="1:17" ht="14.25" customHeight="1" x14ac:dyDescent="0.2">
      <c r="A14" s="109" t="str">
        <f>Clasifficación!A21</f>
        <v>S_1</v>
      </c>
      <c r="B14" s="112" t="str">
        <f>Clasifficación!B21</f>
        <v>JUAN JOSÉ ENGO</v>
      </c>
      <c r="C14" s="113"/>
      <c r="D14" s="45">
        <v>4</v>
      </c>
      <c r="E14" s="46">
        <v>4</v>
      </c>
      <c r="F14" s="46">
        <v>4</v>
      </c>
      <c r="G14" s="46">
        <v>5</v>
      </c>
      <c r="H14" s="46">
        <v>0</v>
      </c>
      <c r="I14" s="46">
        <v>5</v>
      </c>
      <c r="J14" s="46">
        <v>4</v>
      </c>
      <c r="K14" s="46">
        <v>5</v>
      </c>
      <c r="L14" s="46">
        <v>2</v>
      </c>
      <c r="M14" s="46">
        <v>2</v>
      </c>
      <c r="N14" s="46">
        <v>5</v>
      </c>
      <c r="O14" s="46">
        <v>5</v>
      </c>
      <c r="P14" s="29">
        <f>D14*D$10+E14*E$10+F14*F$10+G14*G$10+H14*H$10+I14*I$10+J14*J$10+K14*K$10+L14*L$10+M14*M$10+N$10*N14+O$10*O14</f>
        <v>727</v>
      </c>
      <c r="Q14" s="116">
        <f>P17*1000/(MAX(P$17,P$25,P$33,P$41,P$49,P$57,P$65,P$73,P$81,P$89))</f>
        <v>587.71220695230397</v>
      </c>
    </row>
    <row r="15" spans="1:17" ht="12.75" customHeight="1" x14ac:dyDescent="0.2">
      <c r="A15" s="110"/>
      <c r="B15" s="114"/>
      <c r="C15" s="115"/>
      <c r="D15" s="47">
        <v>0</v>
      </c>
      <c r="E15" s="48">
        <v>0</v>
      </c>
      <c r="F15" s="48">
        <v>0</v>
      </c>
      <c r="G15" s="48">
        <v>0</v>
      </c>
      <c r="H15" s="48">
        <v>0</v>
      </c>
      <c r="I15" s="48">
        <v>0</v>
      </c>
      <c r="J15" s="48">
        <v>0</v>
      </c>
      <c r="K15" s="48">
        <v>0</v>
      </c>
      <c r="L15" s="48">
        <v>0</v>
      </c>
      <c r="M15" s="48">
        <v>0</v>
      </c>
      <c r="N15" s="48">
        <v>0</v>
      </c>
      <c r="O15" s="48">
        <v>0</v>
      </c>
      <c r="P15" s="30">
        <f>D15*D$10+E15*E$10+F15*F$10+G15*G$10+H15*H$10+I15*I$10+J15*J$10+K15*K$10+L15*L$10+M15*M$10+N$10*N15+O$10*O15</f>
        <v>0</v>
      </c>
      <c r="Q15" s="117"/>
    </row>
    <row r="16" spans="1:17" ht="12.75" customHeight="1" x14ac:dyDescent="0.2">
      <c r="A16" s="110"/>
      <c r="B16" s="114"/>
      <c r="C16" s="115"/>
      <c r="D16" s="47">
        <v>0</v>
      </c>
      <c r="E16" s="48">
        <v>0</v>
      </c>
      <c r="F16" s="48">
        <v>0</v>
      </c>
      <c r="G16" s="48">
        <v>0</v>
      </c>
      <c r="H16" s="48">
        <v>0</v>
      </c>
      <c r="I16" s="48">
        <v>0</v>
      </c>
      <c r="J16" s="48">
        <v>0</v>
      </c>
      <c r="K16" s="48">
        <v>0</v>
      </c>
      <c r="L16" s="48">
        <v>0</v>
      </c>
      <c r="M16" s="48">
        <v>0</v>
      </c>
      <c r="N16" s="48">
        <v>0</v>
      </c>
      <c r="O16" s="48">
        <v>0</v>
      </c>
      <c r="P16" s="30">
        <f>D16*D$10+E16*E$10+F16*F$10+G16*G$10+H16*H$10+I16*I$10+J16*J$10+K16*K$10+L16*L$10+M16*M$10+N$10*N16+O$10*O16</f>
        <v>0</v>
      </c>
      <c r="Q16" s="117"/>
    </row>
    <row r="17" spans="1:17" ht="15" customHeight="1" thickBot="1" x14ac:dyDescent="0.3">
      <c r="A17" s="110"/>
      <c r="B17" s="114"/>
      <c r="C17" s="115"/>
      <c r="D17" s="57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6">
        <f>P14+P15+P16</f>
        <v>727</v>
      </c>
      <c r="Q17" s="118"/>
    </row>
    <row r="18" spans="1:17" ht="14.25" customHeight="1" x14ac:dyDescent="0.2">
      <c r="A18" s="110"/>
      <c r="B18" s="114"/>
      <c r="C18" s="115"/>
      <c r="D18" s="11">
        <v>6</v>
      </c>
      <c r="E18" s="12">
        <v>6</v>
      </c>
      <c r="F18" s="12">
        <v>5</v>
      </c>
      <c r="G18" s="12">
        <v>4</v>
      </c>
      <c r="H18" s="12">
        <v>6</v>
      </c>
      <c r="I18" s="12">
        <v>5</v>
      </c>
      <c r="J18" s="12">
        <v>0</v>
      </c>
      <c r="K18" s="12">
        <v>0</v>
      </c>
      <c r="L18" s="12">
        <v>0</v>
      </c>
      <c r="M18" s="12">
        <v>4</v>
      </c>
      <c r="N18" s="12">
        <v>5</v>
      </c>
      <c r="O18" s="12">
        <v>5</v>
      </c>
      <c r="P18" s="30">
        <f>D18*D$11+E18*E$11+F18*F$11+G18*G$11+H18*H$11+I18*I$11+J18*J$11+K18*K$11+L18*L$11+M18*M$11+N$11*N18+O$11*O18</f>
        <v>878</v>
      </c>
      <c r="Q18" s="119">
        <f>P21*1000/(MAX(P$21,P$29,P$37,P$45,P$53,P$61,P$69,P$77,P$85,P$93))</f>
        <v>667.680608365019</v>
      </c>
    </row>
    <row r="19" spans="1:17" ht="12.75" customHeight="1" thickBot="1" x14ac:dyDescent="0.25">
      <c r="A19" s="110"/>
      <c r="B19" s="114"/>
      <c r="C19" s="115"/>
      <c r="D19" s="14">
        <v>0</v>
      </c>
      <c r="E19" s="15">
        <v>0</v>
      </c>
      <c r="F19" s="15">
        <v>0</v>
      </c>
      <c r="G19" s="15">
        <v>0</v>
      </c>
      <c r="H19" s="15">
        <v>0</v>
      </c>
      <c r="I19" s="15">
        <v>0</v>
      </c>
      <c r="J19" s="15">
        <v>0</v>
      </c>
      <c r="K19" s="15">
        <v>0</v>
      </c>
      <c r="L19" s="15">
        <v>0</v>
      </c>
      <c r="M19" s="15">
        <v>0</v>
      </c>
      <c r="N19" s="15">
        <v>0</v>
      </c>
      <c r="O19" s="15">
        <v>0</v>
      </c>
      <c r="P19" s="30">
        <f>D19*D$11+E19*E$11+F19*F$11+G19*G$11+H19*H$11+I19*I$11+J19*J$11+K19*K$11+L19*L$11+M19*M$11+N$11*N19+O$11*O19</f>
        <v>0</v>
      </c>
      <c r="Q19" s="120"/>
    </row>
    <row r="20" spans="1:17" ht="12.75" customHeight="1" thickBot="1" x14ac:dyDescent="0.25">
      <c r="A20" s="110"/>
      <c r="B20" s="42" t="s">
        <v>10</v>
      </c>
      <c r="C20" s="42" t="s">
        <v>93</v>
      </c>
      <c r="D20" s="14">
        <v>0</v>
      </c>
      <c r="E20" s="15">
        <v>0</v>
      </c>
      <c r="F20" s="15">
        <v>0</v>
      </c>
      <c r="G20" s="15">
        <v>0</v>
      </c>
      <c r="H20" s="15">
        <v>0</v>
      </c>
      <c r="I20" s="15">
        <v>0</v>
      </c>
      <c r="J20" s="15">
        <v>0</v>
      </c>
      <c r="K20" s="15">
        <v>0</v>
      </c>
      <c r="L20" s="15">
        <v>0</v>
      </c>
      <c r="M20" s="15">
        <v>0</v>
      </c>
      <c r="N20" s="15">
        <v>0</v>
      </c>
      <c r="O20" s="15">
        <v>0</v>
      </c>
      <c r="P20" s="30">
        <f>D20*D$11+E20*E$11+F20*F$11+G20*G$11+H20*H$11+I20*I$11+J20*J$11+K20*K$11+L20*L$11+M20*M$11+N$11*N20+O$11*O20</f>
        <v>0</v>
      </c>
      <c r="Q20" s="120"/>
    </row>
    <row r="21" spans="1:17" ht="15" customHeight="1" thickBot="1" x14ac:dyDescent="0.3">
      <c r="A21" s="111"/>
      <c r="B21" s="43">
        <f>Q14</f>
        <v>587.71220695230397</v>
      </c>
      <c r="C21" s="44">
        <f>Q18</f>
        <v>667.680608365019</v>
      </c>
      <c r="D21" s="57"/>
      <c r="E21" s="58"/>
      <c r="F21" s="58"/>
      <c r="G21" s="58"/>
      <c r="H21" s="58"/>
      <c r="I21" s="58"/>
      <c r="J21" s="58"/>
      <c r="K21" s="58"/>
      <c r="L21" s="58"/>
      <c r="M21" s="58"/>
      <c r="N21" s="58"/>
      <c r="O21" s="58"/>
      <c r="P21" s="41">
        <f>P18+P19+P20</f>
        <v>878</v>
      </c>
      <c r="Q21" s="121"/>
    </row>
    <row r="22" spans="1:17" ht="14.25" customHeight="1" x14ac:dyDescent="0.2">
      <c r="A22" s="109" t="str">
        <f>Clasifficación!A22</f>
        <v>S_2</v>
      </c>
      <c r="B22" s="112" t="str">
        <f>Clasifficación!B22</f>
        <v>JOSE ALBERTO CARVAJAL</v>
      </c>
      <c r="C22" s="113"/>
      <c r="D22" s="45">
        <v>6</v>
      </c>
      <c r="E22" s="46">
        <v>7</v>
      </c>
      <c r="F22" s="46">
        <v>6</v>
      </c>
      <c r="G22" s="46">
        <v>6</v>
      </c>
      <c r="H22" s="46">
        <v>5</v>
      </c>
      <c r="I22" s="46">
        <v>6</v>
      </c>
      <c r="J22" s="46">
        <v>6</v>
      </c>
      <c r="K22" s="46">
        <v>5</v>
      </c>
      <c r="L22" s="46">
        <v>6</v>
      </c>
      <c r="M22" s="46">
        <v>5</v>
      </c>
      <c r="N22" s="46">
        <v>5</v>
      </c>
      <c r="O22" s="46">
        <v>5</v>
      </c>
      <c r="P22" s="29">
        <f>D22*D$10+E22*E$10+F22*F$10+G22*G$10+H22*H$10+I22*I$10+J22*J$10+K22*K$10+L22*L$10+M22*M$10+N$10*N22+O$10*O22</f>
        <v>1237</v>
      </c>
      <c r="Q22" s="116">
        <f>P25*1000/(MAX(P$17,P$25,P$33,P$41,P$49,P$57,P$65,P$73,P$81,P$89))</f>
        <v>1000</v>
      </c>
    </row>
    <row r="23" spans="1:17" ht="12.75" customHeight="1" x14ac:dyDescent="0.2">
      <c r="A23" s="110"/>
      <c r="B23" s="114"/>
      <c r="C23" s="115"/>
      <c r="D23" s="47">
        <v>0</v>
      </c>
      <c r="E23" s="48">
        <v>0</v>
      </c>
      <c r="F23" s="48">
        <v>0</v>
      </c>
      <c r="G23" s="48">
        <v>0</v>
      </c>
      <c r="H23" s="48">
        <v>0</v>
      </c>
      <c r="I23" s="48">
        <v>0</v>
      </c>
      <c r="J23" s="48">
        <v>0</v>
      </c>
      <c r="K23" s="48">
        <v>0</v>
      </c>
      <c r="L23" s="48">
        <v>0</v>
      </c>
      <c r="M23" s="48">
        <v>0</v>
      </c>
      <c r="N23" s="48">
        <v>0</v>
      </c>
      <c r="O23" s="48">
        <v>0</v>
      </c>
      <c r="P23" s="30">
        <f>D23*D$10+E23*E$10+F23*F$10+G23*G$10+H23*H$10+I23*I$10+J23*J$10+K23*K$10+L23*L$10+M23*M$10+N$10*N23+O$10*O23</f>
        <v>0</v>
      </c>
      <c r="Q23" s="117"/>
    </row>
    <row r="24" spans="1:17" ht="12.75" customHeight="1" x14ac:dyDescent="0.2">
      <c r="A24" s="110"/>
      <c r="B24" s="114"/>
      <c r="C24" s="115"/>
      <c r="D24" s="47">
        <v>0</v>
      </c>
      <c r="E24" s="48">
        <v>0</v>
      </c>
      <c r="F24" s="48">
        <v>0</v>
      </c>
      <c r="G24" s="48">
        <v>0</v>
      </c>
      <c r="H24" s="48">
        <v>0</v>
      </c>
      <c r="I24" s="48">
        <v>0</v>
      </c>
      <c r="J24" s="48">
        <v>0</v>
      </c>
      <c r="K24" s="48">
        <v>0</v>
      </c>
      <c r="L24" s="48">
        <v>0</v>
      </c>
      <c r="M24" s="48">
        <v>0</v>
      </c>
      <c r="N24" s="48">
        <v>0</v>
      </c>
      <c r="O24" s="48">
        <v>0</v>
      </c>
      <c r="P24" s="30">
        <f>D24*D$10+E24*E$10+F24*F$10+G24*G$10+H24*H$10+I24*I$10+J24*J$10+K24*K$10+L24*L$10+M24*M$10+N$10*N24+O$10*O24</f>
        <v>0</v>
      </c>
      <c r="Q24" s="117"/>
    </row>
    <row r="25" spans="1:17" ht="15" customHeight="1" thickBot="1" x14ac:dyDescent="0.3">
      <c r="A25" s="110"/>
      <c r="B25" s="114"/>
      <c r="C25" s="115"/>
      <c r="D25" s="57"/>
      <c r="E25" s="58"/>
      <c r="F25" s="58"/>
      <c r="G25" s="58"/>
      <c r="H25" s="58"/>
      <c r="I25" s="58"/>
      <c r="J25" s="58"/>
      <c r="K25" s="58"/>
      <c r="L25" s="58"/>
      <c r="M25" s="58"/>
      <c r="N25" s="58"/>
      <c r="O25" s="58"/>
      <c r="P25" s="56">
        <f>P22+P23+P24</f>
        <v>1237</v>
      </c>
      <c r="Q25" s="118"/>
    </row>
    <row r="26" spans="1:17" ht="14.25" customHeight="1" x14ac:dyDescent="0.2">
      <c r="A26" s="110"/>
      <c r="B26" s="114"/>
      <c r="C26" s="115"/>
      <c r="D26" s="11">
        <v>6</v>
      </c>
      <c r="E26" s="12">
        <v>6</v>
      </c>
      <c r="F26" s="12">
        <v>4</v>
      </c>
      <c r="G26" s="12">
        <v>5</v>
      </c>
      <c r="H26" s="12">
        <v>7</v>
      </c>
      <c r="I26" s="12">
        <v>6</v>
      </c>
      <c r="J26" s="12">
        <v>6</v>
      </c>
      <c r="K26" s="12">
        <v>5</v>
      </c>
      <c r="L26" s="12">
        <v>4</v>
      </c>
      <c r="M26" s="12">
        <v>4</v>
      </c>
      <c r="N26" s="12">
        <v>5</v>
      </c>
      <c r="O26" s="12">
        <v>5</v>
      </c>
      <c r="P26" s="30">
        <f>D26*D$11+E26*E$11+F26*F$11+G26*G$11+H26*H$11+I26*I$11+J26*J$11+K26*K$11+L26*L$11+M26*M$11+N$11*N26+O$11*O26</f>
        <v>1315</v>
      </c>
      <c r="Q26" s="119">
        <f>P29*1000/(MAX(P$21,P$29,P$37,P$45,P$53,P$61,P$69,P$77,P$85,P$93))</f>
        <v>1000</v>
      </c>
    </row>
    <row r="27" spans="1:17" ht="12.75" customHeight="1" thickBot="1" x14ac:dyDescent="0.25">
      <c r="A27" s="110"/>
      <c r="B27" s="114"/>
      <c r="C27" s="115"/>
      <c r="D27" s="14">
        <v>0</v>
      </c>
      <c r="E27" s="15">
        <v>0</v>
      </c>
      <c r="F27" s="15">
        <v>0</v>
      </c>
      <c r="G27" s="15">
        <v>0</v>
      </c>
      <c r="H27" s="15">
        <v>0</v>
      </c>
      <c r="I27" s="15">
        <v>0</v>
      </c>
      <c r="J27" s="15">
        <v>0</v>
      </c>
      <c r="K27" s="15">
        <v>0</v>
      </c>
      <c r="L27" s="15">
        <v>0</v>
      </c>
      <c r="M27" s="15">
        <v>0</v>
      </c>
      <c r="N27" s="15">
        <v>0</v>
      </c>
      <c r="O27" s="15">
        <v>0</v>
      </c>
      <c r="P27" s="30">
        <f>D27*D$11+E27*E$11+F27*F$11+G27*G$11+H27*H$11+I27*I$11+J27*J$11+K27*K$11+L27*L$11+M27*M$11+N$11*N27+O$11*O27</f>
        <v>0</v>
      </c>
      <c r="Q27" s="120"/>
    </row>
    <row r="28" spans="1:17" ht="12.75" customHeight="1" thickBot="1" x14ac:dyDescent="0.25">
      <c r="A28" s="110"/>
      <c r="B28" s="42" t="s">
        <v>10</v>
      </c>
      <c r="C28" s="42" t="s">
        <v>93</v>
      </c>
      <c r="D28" s="14">
        <v>0</v>
      </c>
      <c r="E28" s="15">
        <v>0</v>
      </c>
      <c r="F28" s="15">
        <v>0</v>
      </c>
      <c r="G28" s="15">
        <v>0</v>
      </c>
      <c r="H28" s="15">
        <v>0</v>
      </c>
      <c r="I28" s="15">
        <v>0</v>
      </c>
      <c r="J28" s="15">
        <v>0</v>
      </c>
      <c r="K28" s="15">
        <v>0</v>
      </c>
      <c r="L28" s="15">
        <v>0</v>
      </c>
      <c r="M28" s="15">
        <v>0</v>
      </c>
      <c r="N28" s="15">
        <v>0</v>
      </c>
      <c r="O28" s="15">
        <v>0</v>
      </c>
      <c r="P28" s="30">
        <f>D28*D$11+E28*E$11+F28*F$11+G28*G$11+H28*H$11+I28*I$11+J28*J$11+K28*K$11+L28*L$11+M28*M$11+N$11*N28+O$11*O28</f>
        <v>0</v>
      </c>
      <c r="Q28" s="120"/>
    </row>
    <row r="29" spans="1:17" ht="15" customHeight="1" thickBot="1" x14ac:dyDescent="0.3">
      <c r="A29" s="111"/>
      <c r="B29" s="43">
        <f>Q22</f>
        <v>1000</v>
      </c>
      <c r="C29" s="44">
        <f>Q26</f>
        <v>1000</v>
      </c>
      <c r="D29" s="57"/>
      <c r="E29" s="58"/>
      <c r="F29" s="58"/>
      <c r="G29" s="58"/>
      <c r="H29" s="58"/>
      <c r="I29" s="58"/>
      <c r="J29" s="58"/>
      <c r="K29" s="58"/>
      <c r="L29" s="58"/>
      <c r="M29" s="58"/>
      <c r="N29" s="58"/>
      <c r="O29" s="58"/>
      <c r="P29" s="41">
        <f>P26+P27+P28</f>
        <v>1315</v>
      </c>
      <c r="Q29" s="121"/>
    </row>
    <row r="30" spans="1:17" ht="14.25" customHeight="1" x14ac:dyDescent="0.2">
      <c r="A30" s="109" t="str">
        <f>Clasifficación!A23</f>
        <v>S_3</v>
      </c>
      <c r="B30" s="112" t="str">
        <f>Clasifficación!B23</f>
        <v>RAFAEL ORTIZ</v>
      </c>
      <c r="C30" s="113"/>
      <c r="D30" s="45">
        <v>6</v>
      </c>
      <c r="E30" s="46">
        <v>6</v>
      </c>
      <c r="F30" s="46">
        <v>5</v>
      </c>
      <c r="G30" s="46">
        <v>5</v>
      </c>
      <c r="H30" s="46">
        <v>4</v>
      </c>
      <c r="I30" s="46">
        <v>6</v>
      </c>
      <c r="J30" s="46">
        <v>5</v>
      </c>
      <c r="K30" s="46">
        <v>6</v>
      </c>
      <c r="L30" s="46">
        <v>5</v>
      </c>
      <c r="M30" s="46">
        <v>4</v>
      </c>
      <c r="N30" s="46">
        <v>5</v>
      </c>
      <c r="O30" s="46">
        <v>5</v>
      </c>
      <c r="P30" s="29">
        <f>D30*D$10+E30*E$10+F30*F$10+G30*G$10+H30*H$10+I30*I$10+J30*J$10+K30*K$10+L30*L$10+M30*M$10+N$10*N30+O$10*O30</f>
        <v>1107</v>
      </c>
      <c r="Q30" s="116">
        <f>P33*1000/(MAX(P$17,P$25,P$33,P$41,P$49,P$57,P$65,P$73,P$81,P$89))</f>
        <v>894.90703314470488</v>
      </c>
    </row>
    <row r="31" spans="1:17" ht="12.75" customHeight="1" x14ac:dyDescent="0.2">
      <c r="A31" s="110"/>
      <c r="B31" s="114"/>
      <c r="C31" s="115"/>
      <c r="D31" s="47">
        <v>0</v>
      </c>
      <c r="E31" s="48">
        <v>0</v>
      </c>
      <c r="F31" s="48">
        <v>0</v>
      </c>
      <c r="G31" s="48">
        <v>0</v>
      </c>
      <c r="H31" s="48">
        <v>0</v>
      </c>
      <c r="I31" s="48">
        <v>0</v>
      </c>
      <c r="J31" s="48">
        <v>0</v>
      </c>
      <c r="K31" s="48">
        <v>0</v>
      </c>
      <c r="L31" s="48">
        <v>0</v>
      </c>
      <c r="M31" s="48">
        <v>0</v>
      </c>
      <c r="N31" s="48">
        <v>0</v>
      </c>
      <c r="O31" s="48">
        <v>0</v>
      </c>
      <c r="P31" s="30">
        <f>D31*D$10+E31*E$10+F31*F$10+G31*G$10+H31*H$10+I31*I$10+J31*J$10+K31*K$10+L31*L$10+M31*M$10+N$10*N31+O$10*O31</f>
        <v>0</v>
      </c>
      <c r="Q31" s="117"/>
    </row>
    <row r="32" spans="1:17" ht="12.75" customHeight="1" x14ac:dyDescent="0.2">
      <c r="A32" s="110"/>
      <c r="B32" s="114"/>
      <c r="C32" s="115"/>
      <c r="D32" s="47">
        <v>0</v>
      </c>
      <c r="E32" s="48">
        <v>0</v>
      </c>
      <c r="F32" s="48">
        <v>0</v>
      </c>
      <c r="G32" s="48">
        <v>0</v>
      </c>
      <c r="H32" s="48">
        <v>0</v>
      </c>
      <c r="I32" s="48">
        <v>0</v>
      </c>
      <c r="J32" s="48">
        <v>0</v>
      </c>
      <c r="K32" s="48">
        <v>0</v>
      </c>
      <c r="L32" s="48">
        <v>0</v>
      </c>
      <c r="M32" s="48">
        <v>0</v>
      </c>
      <c r="N32" s="48">
        <v>0</v>
      </c>
      <c r="O32" s="48">
        <v>0</v>
      </c>
      <c r="P32" s="30">
        <f>D32*D$10+E32*E$10+F32*F$10+G32*G$10+H32*H$10+I32*I$10+J32*J$10+K32*K$10+L32*L$10+M32*M$10+N$10*N32+O$10*O32</f>
        <v>0</v>
      </c>
      <c r="Q32" s="117"/>
    </row>
    <row r="33" spans="1:17" ht="15" customHeight="1" thickBot="1" x14ac:dyDescent="0.3">
      <c r="A33" s="110"/>
      <c r="B33" s="114"/>
      <c r="C33" s="115"/>
      <c r="D33" s="57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6">
        <f>P30+P31+P32</f>
        <v>1107</v>
      </c>
      <c r="Q33" s="118"/>
    </row>
    <row r="34" spans="1:17" ht="14.25" customHeight="1" x14ac:dyDescent="0.2">
      <c r="A34" s="110"/>
      <c r="B34" s="114"/>
      <c r="C34" s="115"/>
      <c r="D34" s="11">
        <v>0</v>
      </c>
      <c r="E34" s="12">
        <v>0</v>
      </c>
      <c r="F34" s="12">
        <v>0</v>
      </c>
      <c r="G34" s="12">
        <v>0</v>
      </c>
      <c r="H34" s="12">
        <v>0</v>
      </c>
      <c r="I34" s="12">
        <v>0</v>
      </c>
      <c r="J34" s="12">
        <v>0</v>
      </c>
      <c r="K34" s="12">
        <v>0</v>
      </c>
      <c r="L34" s="12">
        <v>0</v>
      </c>
      <c r="M34" s="12">
        <v>0</v>
      </c>
      <c r="N34" s="12">
        <v>0</v>
      </c>
      <c r="O34" s="12">
        <v>1</v>
      </c>
      <c r="P34" s="30">
        <f>D34*D$11+E34*E$11+F34*F$11+G34*G$11+H34*H$11+I34*I$11+J34*J$11+K34*K$11+L34*L$11+M34*M$11+N$11*N34+O$11*O34</f>
        <v>2</v>
      </c>
      <c r="Q34" s="119">
        <f>P37*1000/(MAX(P$21,P$29,P$37,P$45,P$53,P$61,P$69,P$77,P$85,P$93))</f>
        <v>1.520912547528517</v>
      </c>
    </row>
    <row r="35" spans="1:17" ht="12.75" customHeight="1" thickBot="1" x14ac:dyDescent="0.25">
      <c r="A35" s="110"/>
      <c r="B35" s="114"/>
      <c r="C35" s="115"/>
      <c r="D35" s="14">
        <v>0</v>
      </c>
      <c r="E35" s="15">
        <v>0</v>
      </c>
      <c r="F35" s="15">
        <v>0</v>
      </c>
      <c r="G35" s="15">
        <v>0</v>
      </c>
      <c r="H35" s="15">
        <v>0</v>
      </c>
      <c r="I35" s="15">
        <v>0</v>
      </c>
      <c r="J35" s="15">
        <v>0</v>
      </c>
      <c r="K35" s="15">
        <v>0</v>
      </c>
      <c r="L35" s="15">
        <v>0</v>
      </c>
      <c r="M35" s="15">
        <v>0</v>
      </c>
      <c r="N35" s="15">
        <v>0</v>
      </c>
      <c r="O35" s="15">
        <v>0</v>
      </c>
      <c r="P35" s="30">
        <f>D35*D$11+E35*E$11+F35*F$11+G35*G$11+H35*H$11+I35*I$11+J35*J$11+K35*K$11+L35*L$11+M35*M$11+N$11*N35+O$11*O35</f>
        <v>0</v>
      </c>
      <c r="Q35" s="120"/>
    </row>
    <row r="36" spans="1:17" ht="12.75" customHeight="1" thickBot="1" x14ac:dyDescent="0.25">
      <c r="A36" s="110"/>
      <c r="B36" s="42" t="s">
        <v>10</v>
      </c>
      <c r="C36" s="42" t="s">
        <v>93</v>
      </c>
      <c r="D36" s="14">
        <v>0</v>
      </c>
      <c r="E36" s="15">
        <v>0</v>
      </c>
      <c r="F36" s="15">
        <v>0</v>
      </c>
      <c r="G36" s="15">
        <v>0</v>
      </c>
      <c r="H36" s="15">
        <v>0</v>
      </c>
      <c r="I36" s="15">
        <v>0</v>
      </c>
      <c r="J36" s="15">
        <v>0</v>
      </c>
      <c r="K36" s="15">
        <v>0</v>
      </c>
      <c r="L36" s="15">
        <v>0</v>
      </c>
      <c r="M36" s="15">
        <v>0</v>
      </c>
      <c r="N36" s="15">
        <v>0</v>
      </c>
      <c r="O36" s="15">
        <v>0</v>
      </c>
      <c r="P36" s="30">
        <f>D36*D$11+E36*E$11+F36*F$11+G36*G$11+H36*H$11+I36*I$11+J36*J$11+K36*K$11+L36*L$11+M36*M$11+N$11*N36+O$11*O36</f>
        <v>0</v>
      </c>
      <c r="Q36" s="120"/>
    </row>
    <row r="37" spans="1:17" ht="15" customHeight="1" thickBot="1" x14ac:dyDescent="0.3">
      <c r="A37" s="111"/>
      <c r="B37" s="43">
        <f>Q30</f>
        <v>894.90703314470488</v>
      </c>
      <c r="C37" s="44">
        <f>Q34</f>
        <v>1.520912547528517</v>
      </c>
      <c r="D37" s="57"/>
      <c r="E37" s="58"/>
      <c r="F37" s="58"/>
      <c r="G37" s="58"/>
      <c r="H37" s="58"/>
      <c r="I37" s="58"/>
      <c r="J37" s="58"/>
      <c r="K37" s="58"/>
      <c r="L37" s="58"/>
      <c r="M37" s="58"/>
      <c r="N37" s="58"/>
      <c r="O37" s="58"/>
      <c r="P37" s="41">
        <f>P34+P35+P36</f>
        <v>2</v>
      </c>
      <c r="Q37" s="121"/>
    </row>
    <row r="38" spans="1:17" ht="14.25" customHeight="1" x14ac:dyDescent="0.2">
      <c r="A38" s="109" t="str">
        <f>Clasifficación!A24</f>
        <v>S_4</v>
      </c>
      <c r="B38" s="112" t="str">
        <f>Clasifficación!B24</f>
        <v>PILOTO</v>
      </c>
      <c r="C38" s="113"/>
      <c r="D38" s="45">
        <v>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v>0</v>
      </c>
      <c r="P38" s="29">
        <f>D38*D$10+E38*E$10+F38*F$10+G38*G$10+H38*H$10+I38*I$10+J38*J$10+K38*K$10+L38*L$10+M38*M$10+N$10*N38+O$10*O38</f>
        <v>0</v>
      </c>
      <c r="Q38" s="116">
        <f>P41*1000/(MAX(P$17,P$25,P$33,P$41,P$49,P$57,P$65,P$73,P$81,P$89))</f>
        <v>0</v>
      </c>
    </row>
    <row r="39" spans="1:17" ht="12.75" customHeight="1" x14ac:dyDescent="0.2">
      <c r="A39" s="110"/>
      <c r="B39" s="114"/>
      <c r="C39" s="115"/>
      <c r="D39" s="47">
        <v>0</v>
      </c>
      <c r="E39" s="48">
        <v>0</v>
      </c>
      <c r="F39" s="48">
        <v>0</v>
      </c>
      <c r="G39" s="48">
        <v>0</v>
      </c>
      <c r="H39" s="48">
        <v>0</v>
      </c>
      <c r="I39" s="48">
        <v>0</v>
      </c>
      <c r="J39" s="48">
        <v>0</v>
      </c>
      <c r="K39" s="48">
        <v>0</v>
      </c>
      <c r="L39" s="48">
        <v>0</v>
      </c>
      <c r="M39" s="48">
        <v>0</v>
      </c>
      <c r="N39" s="48">
        <v>0</v>
      </c>
      <c r="O39" s="48">
        <v>0</v>
      </c>
      <c r="P39" s="30">
        <f>D39*D$10+E39*E$10+F39*F$10+G39*G$10+H39*H$10+I39*I$10+J39*J$10+K39*K$10+L39*L$10+M39*M$10+N$10*N39+O$10*O39</f>
        <v>0</v>
      </c>
      <c r="Q39" s="117"/>
    </row>
    <row r="40" spans="1:17" ht="12.75" customHeight="1" x14ac:dyDescent="0.2">
      <c r="A40" s="110"/>
      <c r="B40" s="114"/>
      <c r="C40" s="115"/>
      <c r="D40" s="47">
        <v>0</v>
      </c>
      <c r="E40" s="48">
        <v>0</v>
      </c>
      <c r="F40" s="48">
        <v>0</v>
      </c>
      <c r="G40" s="48">
        <v>0</v>
      </c>
      <c r="H40" s="48">
        <v>0</v>
      </c>
      <c r="I40" s="48">
        <v>0</v>
      </c>
      <c r="J40" s="48">
        <v>0</v>
      </c>
      <c r="K40" s="48">
        <v>0</v>
      </c>
      <c r="L40" s="48">
        <v>0</v>
      </c>
      <c r="M40" s="48">
        <v>0</v>
      </c>
      <c r="N40" s="48">
        <v>0</v>
      </c>
      <c r="O40" s="48">
        <v>0</v>
      </c>
      <c r="P40" s="30">
        <f>D40*D$10+E40*E$10+F40*F$10+G40*G$10+H40*H$10+I40*I$10+J40*J$10+K40*K$10+L40*L$10+M40*M$10+N$10*N40+O$10*O40</f>
        <v>0</v>
      </c>
      <c r="Q40" s="117"/>
    </row>
    <row r="41" spans="1:17" ht="15" customHeight="1" thickBot="1" x14ac:dyDescent="0.3">
      <c r="A41" s="110"/>
      <c r="B41" s="114"/>
      <c r="C41" s="115"/>
      <c r="D41" s="57"/>
      <c r="E41" s="58"/>
      <c r="F41" s="58"/>
      <c r="G41" s="58"/>
      <c r="H41" s="58"/>
      <c r="I41" s="58"/>
      <c r="J41" s="58"/>
      <c r="K41" s="58"/>
      <c r="L41" s="58"/>
      <c r="M41" s="58"/>
      <c r="N41" s="58"/>
      <c r="O41" s="58"/>
      <c r="P41" s="56">
        <f>P38+P39+P40</f>
        <v>0</v>
      </c>
      <c r="Q41" s="118"/>
    </row>
    <row r="42" spans="1:17" ht="14.25" customHeight="1" x14ac:dyDescent="0.2">
      <c r="A42" s="110"/>
      <c r="B42" s="114"/>
      <c r="C42" s="115"/>
      <c r="D42" s="11">
        <v>0</v>
      </c>
      <c r="E42" s="12">
        <v>0</v>
      </c>
      <c r="F42" s="12">
        <v>0</v>
      </c>
      <c r="G42" s="12">
        <v>0</v>
      </c>
      <c r="H42" s="12">
        <v>0</v>
      </c>
      <c r="I42" s="12">
        <v>0</v>
      </c>
      <c r="J42" s="12">
        <v>0</v>
      </c>
      <c r="K42" s="12">
        <v>0</v>
      </c>
      <c r="L42" s="12">
        <v>0</v>
      </c>
      <c r="M42" s="12">
        <v>0</v>
      </c>
      <c r="N42" s="12">
        <v>0</v>
      </c>
      <c r="O42" s="12">
        <v>0</v>
      </c>
      <c r="P42" s="30">
        <f>D42*D$11+E42*E$11+F42*F$11+G42*G$11+H42*H$11+I42*I$11+J42*J$11+K42*K$11+L42*L$11+M42*M$11+N$11*N42+O$11*O42</f>
        <v>0</v>
      </c>
      <c r="Q42" s="119">
        <f>P45*1000/(MAX(P$21,P$29,P$37,P$45,P$53,P$61,P$69,P$77,P$85,P$93))</f>
        <v>0</v>
      </c>
    </row>
    <row r="43" spans="1:17" ht="12.75" customHeight="1" thickBot="1" x14ac:dyDescent="0.25">
      <c r="A43" s="110"/>
      <c r="B43" s="114"/>
      <c r="C43" s="115"/>
      <c r="D43" s="14">
        <v>0</v>
      </c>
      <c r="E43" s="15">
        <v>0</v>
      </c>
      <c r="F43" s="15">
        <v>0</v>
      </c>
      <c r="G43" s="15">
        <v>0</v>
      </c>
      <c r="H43" s="15">
        <v>0</v>
      </c>
      <c r="I43" s="15">
        <v>0</v>
      </c>
      <c r="J43" s="15">
        <v>0</v>
      </c>
      <c r="K43" s="15">
        <v>0</v>
      </c>
      <c r="L43" s="15">
        <v>0</v>
      </c>
      <c r="M43" s="15">
        <v>0</v>
      </c>
      <c r="N43" s="15">
        <v>0</v>
      </c>
      <c r="O43" s="15">
        <v>0</v>
      </c>
      <c r="P43" s="30">
        <f>D43*D$11+E43*E$11+F43*F$11+G43*G$11+H43*H$11+I43*I$11+J43*J$11+K43*K$11+L43*L$11+M43*M$11+N$11*N43+O$11*O43</f>
        <v>0</v>
      </c>
      <c r="Q43" s="120"/>
    </row>
    <row r="44" spans="1:17" ht="12.75" customHeight="1" thickBot="1" x14ac:dyDescent="0.25">
      <c r="A44" s="110"/>
      <c r="B44" s="42" t="s">
        <v>10</v>
      </c>
      <c r="C44" s="42" t="s">
        <v>93</v>
      </c>
      <c r="D44" s="14">
        <v>0</v>
      </c>
      <c r="E44" s="15">
        <v>0</v>
      </c>
      <c r="F44" s="15">
        <v>0</v>
      </c>
      <c r="G44" s="15">
        <v>0</v>
      </c>
      <c r="H44" s="15">
        <v>0</v>
      </c>
      <c r="I44" s="15">
        <v>0</v>
      </c>
      <c r="J44" s="15">
        <v>0</v>
      </c>
      <c r="K44" s="15">
        <v>0</v>
      </c>
      <c r="L44" s="15">
        <v>0</v>
      </c>
      <c r="M44" s="15">
        <v>0</v>
      </c>
      <c r="N44" s="15">
        <v>0</v>
      </c>
      <c r="O44" s="15">
        <v>0</v>
      </c>
      <c r="P44" s="30">
        <f>D44*D$11+E44*E$11+F44*F$11+G44*G$11+H44*H$11+I44*I$11+J44*J$11+K44*K$11+L44*L$11+M44*M$11+N$11*N44+O$11*O44</f>
        <v>0</v>
      </c>
      <c r="Q44" s="120"/>
    </row>
    <row r="45" spans="1:17" ht="15" customHeight="1" thickBot="1" x14ac:dyDescent="0.3">
      <c r="A45" s="111"/>
      <c r="B45" s="43">
        <f>Q38</f>
        <v>0</v>
      </c>
      <c r="C45" s="44">
        <f>Q42</f>
        <v>0</v>
      </c>
      <c r="D45" s="57"/>
      <c r="E45" s="58"/>
      <c r="F45" s="58"/>
      <c r="G45" s="58"/>
      <c r="H45" s="58"/>
      <c r="I45" s="58"/>
      <c r="J45" s="58"/>
      <c r="K45" s="58"/>
      <c r="L45" s="58"/>
      <c r="M45" s="58"/>
      <c r="N45" s="58"/>
      <c r="O45" s="58"/>
      <c r="P45" s="41">
        <f>P42+P43+P44</f>
        <v>0</v>
      </c>
      <c r="Q45" s="121"/>
    </row>
    <row r="46" spans="1:17" ht="14.25" customHeight="1" x14ac:dyDescent="0.2">
      <c r="A46" s="109" t="str">
        <f>Clasifficación!A25</f>
        <v>S_5</v>
      </c>
      <c r="B46" s="112" t="str">
        <f>Clasifficación!B25</f>
        <v>PILOTO</v>
      </c>
      <c r="C46" s="113"/>
      <c r="D46" s="45">
        <v>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v>0</v>
      </c>
      <c r="P46" s="29">
        <f>D46*D$10+E46*E$10+F46*F$10+G46*G$10+H46*H$10+I46*I$10+J46*J$10+K46*K$10+L46*L$10+M46*M$10+N$10*N46+O$10*O46</f>
        <v>0</v>
      </c>
      <c r="Q46" s="116">
        <f>P49*1000/(MAX(P$17,P$25,P$33,P$41,P$49,P$57,P$65,P$73,P$81,P$89))</f>
        <v>0</v>
      </c>
    </row>
    <row r="47" spans="1:17" ht="12.75" customHeight="1" x14ac:dyDescent="0.2">
      <c r="A47" s="110"/>
      <c r="B47" s="114"/>
      <c r="C47" s="115"/>
      <c r="D47" s="47">
        <v>0</v>
      </c>
      <c r="E47" s="48">
        <v>0</v>
      </c>
      <c r="F47" s="48">
        <v>0</v>
      </c>
      <c r="G47" s="48">
        <v>0</v>
      </c>
      <c r="H47" s="48">
        <v>0</v>
      </c>
      <c r="I47" s="48">
        <v>0</v>
      </c>
      <c r="J47" s="48">
        <v>0</v>
      </c>
      <c r="K47" s="48">
        <v>0</v>
      </c>
      <c r="L47" s="48">
        <v>0</v>
      </c>
      <c r="M47" s="48">
        <v>0</v>
      </c>
      <c r="N47" s="48">
        <v>0</v>
      </c>
      <c r="O47" s="48">
        <v>0</v>
      </c>
      <c r="P47" s="30">
        <f>D47*D$10+E47*E$10+F47*F$10+G47*G$10+H47*H$10+I47*I$10+J47*J$10+K47*K$10+L47*L$10+M47*M$10+N$10*N47+O$10*O47</f>
        <v>0</v>
      </c>
      <c r="Q47" s="117"/>
    </row>
    <row r="48" spans="1:17" ht="12.75" customHeight="1" x14ac:dyDescent="0.2">
      <c r="A48" s="110"/>
      <c r="B48" s="114"/>
      <c r="C48" s="115"/>
      <c r="D48" s="47">
        <v>0</v>
      </c>
      <c r="E48" s="48">
        <v>0</v>
      </c>
      <c r="F48" s="48">
        <v>0</v>
      </c>
      <c r="G48" s="48">
        <v>0</v>
      </c>
      <c r="H48" s="48">
        <v>0</v>
      </c>
      <c r="I48" s="48">
        <v>0</v>
      </c>
      <c r="J48" s="48">
        <v>0</v>
      </c>
      <c r="K48" s="48">
        <v>0</v>
      </c>
      <c r="L48" s="48">
        <v>0</v>
      </c>
      <c r="M48" s="48">
        <v>0</v>
      </c>
      <c r="N48" s="48">
        <v>0</v>
      </c>
      <c r="O48" s="48">
        <v>0</v>
      </c>
      <c r="P48" s="30">
        <f>D48*D$10+E48*E$10+F48*F$10+G48*G$10+H48*H$10+I48*I$10+J48*J$10+K48*K$10+L48*L$10+M48*M$10+N$10*N48+O$10*O48</f>
        <v>0</v>
      </c>
      <c r="Q48" s="117"/>
    </row>
    <row r="49" spans="1:17" ht="15" customHeight="1" thickBot="1" x14ac:dyDescent="0.3">
      <c r="A49" s="110"/>
      <c r="B49" s="114"/>
      <c r="C49" s="115"/>
      <c r="D49" s="57"/>
      <c r="E49" s="58"/>
      <c r="F49" s="58"/>
      <c r="G49" s="58"/>
      <c r="H49" s="58"/>
      <c r="I49" s="58"/>
      <c r="J49" s="58"/>
      <c r="K49" s="58"/>
      <c r="L49" s="58"/>
      <c r="M49" s="58"/>
      <c r="N49" s="58"/>
      <c r="O49" s="58"/>
      <c r="P49" s="56">
        <f>P46+P47+P48</f>
        <v>0</v>
      </c>
      <c r="Q49" s="118"/>
    </row>
    <row r="50" spans="1:17" ht="14.25" customHeight="1" x14ac:dyDescent="0.2">
      <c r="A50" s="110"/>
      <c r="B50" s="114"/>
      <c r="C50" s="115"/>
      <c r="D50" s="11">
        <v>0</v>
      </c>
      <c r="E50" s="12">
        <v>0</v>
      </c>
      <c r="F50" s="12">
        <v>0</v>
      </c>
      <c r="G50" s="12">
        <v>0</v>
      </c>
      <c r="H50" s="12">
        <v>0</v>
      </c>
      <c r="I50" s="12">
        <v>0</v>
      </c>
      <c r="J50" s="12">
        <v>0</v>
      </c>
      <c r="K50" s="12">
        <v>0</v>
      </c>
      <c r="L50" s="12">
        <v>0</v>
      </c>
      <c r="M50" s="12">
        <v>0</v>
      </c>
      <c r="N50" s="12">
        <v>0</v>
      </c>
      <c r="O50" s="12">
        <v>0</v>
      </c>
      <c r="P50" s="30">
        <f>D50*D$11+E50*E$11+F50*F$11+G50*G$11+H50*H$11+I50*I$11+J50*J$11+K50*K$11+L50*L$11+M50*M$11+N$11*N50+O$11*O50</f>
        <v>0</v>
      </c>
      <c r="Q50" s="119">
        <f>P53*1000/(MAX(P$21,P$29,P$37,P$45,P$53,P$61,P$69,P$77,P$85,P$93))</f>
        <v>0</v>
      </c>
    </row>
    <row r="51" spans="1:17" ht="12.75" customHeight="1" thickBot="1" x14ac:dyDescent="0.25">
      <c r="A51" s="110"/>
      <c r="B51" s="114"/>
      <c r="C51" s="115"/>
      <c r="D51" s="14">
        <v>0</v>
      </c>
      <c r="E51" s="15">
        <v>0</v>
      </c>
      <c r="F51" s="15">
        <v>0</v>
      </c>
      <c r="G51" s="15">
        <v>0</v>
      </c>
      <c r="H51" s="15">
        <v>0</v>
      </c>
      <c r="I51" s="15">
        <v>0</v>
      </c>
      <c r="J51" s="15">
        <v>0</v>
      </c>
      <c r="K51" s="15">
        <v>0</v>
      </c>
      <c r="L51" s="15">
        <v>0</v>
      </c>
      <c r="M51" s="15">
        <v>0</v>
      </c>
      <c r="N51" s="15">
        <v>0</v>
      </c>
      <c r="O51" s="15">
        <v>0</v>
      </c>
      <c r="P51" s="30">
        <f>D51*D$11+E51*E$11+F51*F$11+G51*G$11+H51*H$11+I51*I$11+J51*J$11+K51*K$11+L51*L$11+M51*M$11+N$11*N51+O$11*O51</f>
        <v>0</v>
      </c>
      <c r="Q51" s="120"/>
    </row>
    <row r="52" spans="1:17" ht="12.75" customHeight="1" thickBot="1" x14ac:dyDescent="0.25">
      <c r="A52" s="110"/>
      <c r="B52" s="42" t="s">
        <v>10</v>
      </c>
      <c r="C52" s="42" t="s">
        <v>93</v>
      </c>
      <c r="D52" s="14">
        <v>0</v>
      </c>
      <c r="E52" s="15">
        <v>0</v>
      </c>
      <c r="F52" s="15">
        <v>0</v>
      </c>
      <c r="G52" s="15">
        <v>0</v>
      </c>
      <c r="H52" s="15">
        <v>0</v>
      </c>
      <c r="I52" s="15">
        <v>0</v>
      </c>
      <c r="J52" s="15">
        <v>0</v>
      </c>
      <c r="K52" s="15">
        <v>0</v>
      </c>
      <c r="L52" s="15">
        <v>0</v>
      </c>
      <c r="M52" s="15">
        <v>0</v>
      </c>
      <c r="N52" s="15">
        <v>0</v>
      </c>
      <c r="O52" s="15">
        <v>0</v>
      </c>
      <c r="P52" s="30">
        <f>D52*D$11+E52*E$11+F52*F$11+G52*G$11+H52*H$11+I52*I$11+J52*J$11+K52*K$11+L52*L$11+M52*M$11+N$11*N52+O$11*O52</f>
        <v>0</v>
      </c>
      <c r="Q52" s="120"/>
    </row>
    <row r="53" spans="1:17" ht="15" customHeight="1" thickBot="1" x14ac:dyDescent="0.3">
      <c r="A53" s="111"/>
      <c r="B53" s="43">
        <f>Q46</f>
        <v>0</v>
      </c>
      <c r="C53" s="44">
        <f>Q50</f>
        <v>0</v>
      </c>
      <c r="D53" s="57"/>
      <c r="E53" s="58"/>
      <c r="F53" s="58"/>
      <c r="G53" s="58"/>
      <c r="H53" s="58"/>
      <c r="I53" s="58"/>
      <c r="J53" s="58"/>
      <c r="K53" s="58"/>
      <c r="L53" s="58"/>
      <c r="M53" s="58"/>
      <c r="N53" s="58"/>
      <c r="O53" s="58"/>
      <c r="P53" s="41">
        <f>P50+P51+P52</f>
        <v>0</v>
      </c>
      <c r="Q53" s="121"/>
    </row>
    <row r="54" spans="1:17" ht="14.25" customHeight="1" x14ac:dyDescent="0.2">
      <c r="A54" s="109" t="str">
        <f>Clasifficación!A26</f>
        <v>S_6</v>
      </c>
      <c r="B54" s="112" t="str">
        <f>Clasifficación!B26</f>
        <v>PILOTO</v>
      </c>
      <c r="C54" s="113"/>
      <c r="D54" s="45">
        <v>0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v>0</v>
      </c>
      <c r="O54" s="46">
        <v>0</v>
      </c>
      <c r="P54" s="29">
        <f>D54*D$10+E54*E$10+F54*F$10+G54*G$10+H54*H$10+I54*I$10+J54*J$10+K54*K$10+L54*L$10+M54*M$10+N$10*N54+O$10*O54</f>
        <v>0</v>
      </c>
      <c r="Q54" s="116">
        <f>P57*1000/(MAX(P$17,P$25,P$33,P$41,P$49,P$57,P$65,P$73,P$81,P$89))</f>
        <v>0</v>
      </c>
    </row>
    <row r="55" spans="1:17" ht="12.75" customHeight="1" x14ac:dyDescent="0.2">
      <c r="A55" s="110"/>
      <c r="B55" s="114"/>
      <c r="C55" s="115"/>
      <c r="D55" s="47">
        <v>0</v>
      </c>
      <c r="E55" s="48">
        <v>0</v>
      </c>
      <c r="F55" s="48">
        <v>0</v>
      </c>
      <c r="G55" s="48">
        <v>0</v>
      </c>
      <c r="H55" s="48">
        <v>0</v>
      </c>
      <c r="I55" s="48">
        <v>0</v>
      </c>
      <c r="J55" s="48">
        <v>0</v>
      </c>
      <c r="K55" s="48">
        <v>0</v>
      </c>
      <c r="L55" s="48">
        <v>0</v>
      </c>
      <c r="M55" s="48">
        <v>0</v>
      </c>
      <c r="N55" s="48">
        <v>0</v>
      </c>
      <c r="O55" s="48">
        <v>0</v>
      </c>
      <c r="P55" s="30">
        <f>D55*D$10+E55*E$10+F55*F$10+G55*G$10+H55*H$10+I55*I$10+J55*J$10+K55*K$10+L55*L$10+M55*M$10+N$10*N55+O$10*O55</f>
        <v>0</v>
      </c>
      <c r="Q55" s="117"/>
    </row>
    <row r="56" spans="1:17" ht="12.75" customHeight="1" x14ac:dyDescent="0.2">
      <c r="A56" s="110"/>
      <c r="B56" s="114"/>
      <c r="C56" s="115"/>
      <c r="D56" s="47">
        <v>0</v>
      </c>
      <c r="E56" s="48">
        <v>0</v>
      </c>
      <c r="F56" s="48">
        <v>0</v>
      </c>
      <c r="G56" s="48">
        <v>0</v>
      </c>
      <c r="H56" s="48">
        <v>0</v>
      </c>
      <c r="I56" s="48">
        <v>0</v>
      </c>
      <c r="J56" s="48">
        <v>0</v>
      </c>
      <c r="K56" s="48">
        <v>0</v>
      </c>
      <c r="L56" s="48">
        <v>0</v>
      </c>
      <c r="M56" s="48">
        <v>0</v>
      </c>
      <c r="N56" s="48">
        <v>0</v>
      </c>
      <c r="O56" s="48">
        <v>0</v>
      </c>
      <c r="P56" s="30">
        <f>D56*D$10+E56*E$10+F56*F$10+G56*G$10+H56*H$10+I56*I$10+J56*J$10+K56*K$10+L56*L$10+M56*M$10+N$10*N56+O$10*O56</f>
        <v>0</v>
      </c>
      <c r="Q56" s="117"/>
    </row>
    <row r="57" spans="1:17" ht="15" customHeight="1" thickBot="1" x14ac:dyDescent="0.3">
      <c r="A57" s="110"/>
      <c r="B57" s="114"/>
      <c r="C57" s="115"/>
      <c r="D57" s="57"/>
      <c r="E57" s="58"/>
      <c r="F57" s="58"/>
      <c r="G57" s="58"/>
      <c r="H57" s="58"/>
      <c r="I57" s="58"/>
      <c r="J57" s="58"/>
      <c r="K57" s="58"/>
      <c r="L57" s="58"/>
      <c r="M57" s="58"/>
      <c r="N57" s="58"/>
      <c r="O57" s="58"/>
      <c r="P57" s="56">
        <f>P54+P55+P56</f>
        <v>0</v>
      </c>
      <c r="Q57" s="118"/>
    </row>
    <row r="58" spans="1:17" ht="14.25" customHeight="1" x14ac:dyDescent="0.2">
      <c r="A58" s="110"/>
      <c r="B58" s="114"/>
      <c r="C58" s="115"/>
      <c r="D58" s="11">
        <v>0</v>
      </c>
      <c r="E58" s="12">
        <v>0</v>
      </c>
      <c r="F58" s="12">
        <v>0</v>
      </c>
      <c r="G58" s="12">
        <v>0</v>
      </c>
      <c r="H58" s="12">
        <v>0</v>
      </c>
      <c r="I58" s="12">
        <v>0</v>
      </c>
      <c r="J58" s="12">
        <v>0</v>
      </c>
      <c r="K58" s="12">
        <v>0</v>
      </c>
      <c r="L58" s="12">
        <v>0</v>
      </c>
      <c r="M58" s="12">
        <v>0</v>
      </c>
      <c r="N58" s="12">
        <v>0</v>
      </c>
      <c r="O58" s="12">
        <v>0</v>
      </c>
      <c r="P58" s="30">
        <f>D58*D$11+E58*E$11+F58*F$11+G58*G$11+H58*H$11+I58*I$11+J58*J$11+K58*K$11+L58*L$11+M58*M$11+N$11*N58+O$11*O58</f>
        <v>0</v>
      </c>
      <c r="Q58" s="119">
        <f>P61*1000/(MAX(P$21,P$29,P$37,P$45,P$53,P$61,P$69,P$77,P$85,P$93))</f>
        <v>0</v>
      </c>
    </row>
    <row r="59" spans="1:17" ht="12.75" customHeight="1" thickBot="1" x14ac:dyDescent="0.25">
      <c r="A59" s="110"/>
      <c r="B59" s="114"/>
      <c r="C59" s="115"/>
      <c r="D59" s="14">
        <v>0</v>
      </c>
      <c r="E59" s="15">
        <v>0</v>
      </c>
      <c r="F59" s="15">
        <v>0</v>
      </c>
      <c r="G59" s="15">
        <v>0</v>
      </c>
      <c r="H59" s="15">
        <v>0</v>
      </c>
      <c r="I59" s="15">
        <v>0</v>
      </c>
      <c r="J59" s="15">
        <v>0</v>
      </c>
      <c r="K59" s="15">
        <v>0</v>
      </c>
      <c r="L59" s="15">
        <v>0</v>
      </c>
      <c r="M59" s="15">
        <v>0</v>
      </c>
      <c r="N59" s="15">
        <v>0</v>
      </c>
      <c r="O59" s="15">
        <v>0</v>
      </c>
      <c r="P59" s="30">
        <f>D59*D$11+E59*E$11+F59*F$11+G59*G$11+H59*H$11+I59*I$11+J59*J$11+K59*K$11+L59*L$11+M59*M$11+N$11*N59+O$11*O59</f>
        <v>0</v>
      </c>
      <c r="Q59" s="120"/>
    </row>
    <row r="60" spans="1:17" ht="12.75" customHeight="1" thickBot="1" x14ac:dyDescent="0.25">
      <c r="A60" s="110"/>
      <c r="B60" s="42" t="s">
        <v>10</v>
      </c>
      <c r="C60" s="42" t="s">
        <v>93</v>
      </c>
      <c r="D60" s="14">
        <v>0</v>
      </c>
      <c r="E60" s="15">
        <v>0</v>
      </c>
      <c r="F60" s="15">
        <v>0</v>
      </c>
      <c r="G60" s="15">
        <v>0</v>
      </c>
      <c r="H60" s="15">
        <v>0</v>
      </c>
      <c r="I60" s="15">
        <v>0</v>
      </c>
      <c r="J60" s="15">
        <v>0</v>
      </c>
      <c r="K60" s="15">
        <v>0</v>
      </c>
      <c r="L60" s="15">
        <v>0</v>
      </c>
      <c r="M60" s="15">
        <v>0</v>
      </c>
      <c r="N60" s="15">
        <v>0</v>
      </c>
      <c r="O60" s="15">
        <v>0</v>
      </c>
      <c r="P60" s="30">
        <f>D60*D$11+E60*E$11+F60*F$11+G60*G$11+H60*H$11+I60*I$11+J60*J$11+K60*K$11+L60*L$11+M60*M$11+N$11*N60+O$11*O60</f>
        <v>0</v>
      </c>
      <c r="Q60" s="120"/>
    </row>
    <row r="61" spans="1:17" ht="15" customHeight="1" thickBot="1" x14ac:dyDescent="0.3">
      <c r="A61" s="111"/>
      <c r="B61" s="43">
        <f>Q54</f>
        <v>0</v>
      </c>
      <c r="C61" s="44">
        <f>Q58</f>
        <v>0</v>
      </c>
      <c r="D61" s="57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41">
        <f>P58+P59+P60</f>
        <v>0</v>
      </c>
      <c r="Q61" s="121"/>
    </row>
    <row r="62" spans="1:17" ht="14.25" customHeight="1" x14ac:dyDescent="0.2">
      <c r="A62" s="109" t="str">
        <f>Clasifficación!A27</f>
        <v>S_7</v>
      </c>
      <c r="B62" s="112" t="str">
        <f>Clasifficación!B27</f>
        <v>PILOTO</v>
      </c>
      <c r="C62" s="113"/>
      <c r="D62" s="45">
        <v>0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v>0</v>
      </c>
      <c r="O62" s="46">
        <v>0</v>
      </c>
      <c r="P62" s="29">
        <f>D62*D$10+E62*E$10+F62*F$10+G62*G$10+H62*H$10+I62*I$10+J62*J$10+K62*K$10+L62*L$10+M62*M$10+N$10*N62+O$10*O62</f>
        <v>0</v>
      </c>
      <c r="Q62" s="116">
        <f>P65*1000/(MAX(P$17,P$25,P$33,P$41,P$49,P$57,P$65,P$73,P$81,P$89))</f>
        <v>0</v>
      </c>
    </row>
    <row r="63" spans="1:17" ht="12.75" customHeight="1" x14ac:dyDescent="0.2">
      <c r="A63" s="110"/>
      <c r="B63" s="114"/>
      <c r="C63" s="115"/>
      <c r="D63" s="47">
        <v>0</v>
      </c>
      <c r="E63" s="48">
        <v>0</v>
      </c>
      <c r="F63" s="48">
        <v>0</v>
      </c>
      <c r="G63" s="48">
        <v>0</v>
      </c>
      <c r="H63" s="48">
        <v>0</v>
      </c>
      <c r="I63" s="48">
        <v>0</v>
      </c>
      <c r="J63" s="48">
        <v>0</v>
      </c>
      <c r="K63" s="48">
        <v>0</v>
      </c>
      <c r="L63" s="48">
        <v>0</v>
      </c>
      <c r="M63" s="48">
        <v>0</v>
      </c>
      <c r="N63" s="48">
        <v>0</v>
      </c>
      <c r="O63" s="48">
        <v>0</v>
      </c>
      <c r="P63" s="30">
        <f>D63*D$10+E63*E$10+F63*F$10+G63*G$10+H63*H$10+I63*I$10+J63*J$10+K63*K$10+L63*L$10+M63*M$10+N$10*N63+O$10*O63</f>
        <v>0</v>
      </c>
      <c r="Q63" s="117"/>
    </row>
    <row r="64" spans="1:17" ht="12.75" customHeight="1" x14ac:dyDescent="0.2">
      <c r="A64" s="110"/>
      <c r="B64" s="114"/>
      <c r="C64" s="115"/>
      <c r="D64" s="47">
        <v>0</v>
      </c>
      <c r="E64" s="48">
        <v>0</v>
      </c>
      <c r="F64" s="48">
        <v>0</v>
      </c>
      <c r="G64" s="48">
        <v>0</v>
      </c>
      <c r="H64" s="48">
        <v>0</v>
      </c>
      <c r="I64" s="48">
        <v>0</v>
      </c>
      <c r="J64" s="48">
        <v>0</v>
      </c>
      <c r="K64" s="48">
        <v>0</v>
      </c>
      <c r="L64" s="48">
        <v>0</v>
      </c>
      <c r="M64" s="48">
        <v>0</v>
      </c>
      <c r="N64" s="48">
        <v>0</v>
      </c>
      <c r="O64" s="48">
        <v>0</v>
      </c>
      <c r="P64" s="30">
        <f>D64*D$10+E64*E$10+F64*F$10+G64*G$10+H64*H$10+I64*I$10+J64*J$10+K64*K$10+L64*L$10+M64*M$10+N$10*N64+O$10*O64</f>
        <v>0</v>
      </c>
      <c r="Q64" s="117"/>
    </row>
    <row r="65" spans="1:17" ht="15" customHeight="1" thickBot="1" x14ac:dyDescent="0.3">
      <c r="A65" s="110"/>
      <c r="B65" s="114"/>
      <c r="C65" s="115"/>
      <c r="D65" s="57"/>
      <c r="E65" s="58"/>
      <c r="F65" s="58"/>
      <c r="G65" s="58"/>
      <c r="H65" s="58"/>
      <c r="I65" s="58"/>
      <c r="J65" s="58"/>
      <c r="K65" s="58"/>
      <c r="L65" s="58"/>
      <c r="M65" s="58"/>
      <c r="N65" s="58"/>
      <c r="O65" s="58"/>
      <c r="P65" s="56">
        <f>P62+P63+P64</f>
        <v>0</v>
      </c>
      <c r="Q65" s="118"/>
    </row>
    <row r="66" spans="1:17" ht="14.25" customHeight="1" x14ac:dyDescent="0.2">
      <c r="A66" s="110"/>
      <c r="B66" s="114"/>
      <c r="C66" s="115"/>
      <c r="D66" s="11">
        <v>0</v>
      </c>
      <c r="E66" s="12">
        <v>0</v>
      </c>
      <c r="F66" s="12">
        <v>0</v>
      </c>
      <c r="G66" s="12">
        <v>0</v>
      </c>
      <c r="H66" s="12">
        <v>0</v>
      </c>
      <c r="I66" s="12">
        <v>0</v>
      </c>
      <c r="J66" s="12">
        <v>0</v>
      </c>
      <c r="K66" s="12">
        <v>0</v>
      </c>
      <c r="L66" s="12">
        <v>0</v>
      </c>
      <c r="M66" s="12">
        <v>0</v>
      </c>
      <c r="N66" s="12">
        <v>0</v>
      </c>
      <c r="O66" s="12">
        <v>0</v>
      </c>
      <c r="P66" s="30">
        <f>D66*D$11+E66*E$11+F66*F$11+G66*G$11+H66*H$11+I66*I$11+J66*J$11+K66*K$11+L66*L$11+M66*M$11+N$11*N66+O$11*O66</f>
        <v>0</v>
      </c>
      <c r="Q66" s="119">
        <f>P69*1000/(MAX(P$21,P$29,P$37,P$45,P$53,P$61,P$69,P$77,P$85,P$93))</f>
        <v>0</v>
      </c>
    </row>
    <row r="67" spans="1:17" ht="12.75" customHeight="1" thickBot="1" x14ac:dyDescent="0.25">
      <c r="A67" s="110"/>
      <c r="B67" s="114"/>
      <c r="C67" s="115"/>
      <c r="D67" s="14">
        <v>0</v>
      </c>
      <c r="E67" s="15">
        <v>0</v>
      </c>
      <c r="F67" s="15">
        <v>0</v>
      </c>
      <c r="G67" s="15">
        <v>0</v>
      </c>
      <c r="H67" s="15">
        <v>0</v>
      </c>
      <c r="I67" s="15">
        <v>0</v>
      </c>
      <c r="J67" s="15">
        <v>0</v>
      </c>
      <c r="K67" s="15">
        <v>0</v>
      </c>
      <c r="L67" s="15">
        <v>0</v>
      </c>
      <c r="M67" s="15">
        <v>0</v>
      </c>
      <c r="N67" s="15">
        <v>0</v>
      </c>
      <c r="O67" s="15">
        <v>0</v>
      </c>
      <c r="P67" s="30">
        <f>D67*D$11+E67*E$11+F67*F$11+G67*G$11+H67*H$11+I67*I$11+J67*J$11+K67*K$11+L67*L$11+M67*M$11+N$11*N67+O$11*O67</f>
        <v>0</v>
      </c>
      <c r="Q67" s="120"/>
    </row>
    <row r="68" spans="1:17" ht="12.75" customHeight="1" thickBot="1" x14ac:dyDescent="0.25">
      <c r="A68" s="110"/>
      <c r="B68" s="42" t="s">
        <v>10</v>
      </c>
      <c r="C68" s="42" t="s">
        <v>93</v>
      </c>
      <c r="D68" s="14">
        <v>0</v>
      </c>
      <c r="E68" s="15">
        <v>0</v>
      </c>
      <c r="F68" s="15">
        <v>0</v>
      </c>
      <c r="G68" s="15">
        <v>0</v>
      </c>
      <c r="H68" s="15">
        <v>0</v>
      </c>
      <c r="I68" s="15">
        <v>0</v>
      </c>
      <c r="J68" s="15">
        <v>0</v>
      </c>
      <c r="K68" s="15">
        <v>0</v>
      </c>
      <c r="L68" s="15">
        <v>0</v>
      </c>
      <c r="M68" s="15">
        <v>0</v>
      </c>
      <c r="N68" s="15">
        <v>0</v>
      </c>
      <c r="O68" s="15">
        <v>0</v>
      </c>
      <c r="P68" s="30">
        <f>D68*D$11+E68*E$11+F68*F$11+G68*G$11+H68*H$11+I68*I$11+J68*J$11+K68*K$11+L68*L$11+M68*M$11+N$11*N68+O$11*O68</f>
        <v>0</v>
      </c>
      <c r="Q68" s="120"/>
    </row>
    <row r="69" spans="1:17" ht="15" customHeight="1" thickBot="1" x14ac:dyDescent="0.3">
      <c r="A69" s="111"/>
      <c r="B69" s="43">
        <f>Q62</f>
        <v>0</v>
      </c>
      <c r="C69" s="44">
        <f>Q66</f>
        <v>0</v>
      </c>
      <c r="D69" s="57"/>
      <c r="E69" s="58"/>
      <c r="F69" s="58"/>
      <c r="G69" s="58"/>
      <c r="H69" s="58"/>
      <c r="I69" s="58"/>
      <c r="J69" s="58"/>
      <c r="K69" s="58"/>
      <c r="L69" s="58"/>
      <c r="M69" s="58"/>
      <c r="N69" s="58"/>
      <c r="O69" s="58"/>
      <c r="P69" s="41">
        <f>P66+P67+P68</f>
        <v>0</v>
      </c>
      <c r="Q69" s="121"/>
    </row>
    <row r="70" spans="1:17" ht="14.25" customHeight="1" x14ac:dyDescent="0.2">
      <c r="A70" s="109" t="str">
        <f>Clasifficación!A28</f>
        <v>S_8</v>
      </c>
      <c r="B70" s="112" t="str">
        <f>Clasifficación!B28</f>
        <v>PILOTO</v>
      </c>
      <c r="C70" s="113"/>
      <c r="D70" s="45">
        <v>0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v>0</v>
      </c>
      <c r="O70" s="46">
        <v>0</v>
      </c>
      <c r="P70" s="29">
        <f>D70*D$10+E70*E$10+F70*F$10+G70*G$10+H70*H$10+I70*I$10+J70*J$10+K70*K$10+L70*L$10+M70*M$10+N$10*N70+O$10*O70</f>
        <v>0</v>
      </c>
      <c r="Q70" s="116">
        <f>P73*1000/(MAX(P$17,P$25,P$33,P$41,P$49,P$57,P$65,P$73,P$81,P$89))</f>
        <v>0</v>
      </c>
    </row>
    <row r="71" spans="1:17" ht="12.75" customHeight="1" x14ac:dyDescent="0.2">
      <c r="A71" s="110"/>
      <c r="B71" s="114"/>
      <c r="C71" s="115"/>
      <c r="D71" s="47">
        <v>0</v>
      </c>
      <c r="E71" s="48">
        <v>0</v>
      </c>
      <c r="F71" s="48">
        <v>0</v>
      </c>
      <c r="G71" s="48">
        <v>0</v>
      </c>
      <c r="H71" s="48">
        <v>0</v>
      </c>
      <c r="I71" s="48">
        <v>0</v>
      </c>
      <c r="J71" s="48">
        <v>0</v>
      </c>
      <c r="K71" s="48">
        <v>0</v>
      </c>
      <c r="L71" s="48">
        <v>0</v>
      </c>
      <c r="M71" s="48">
        <v>0</v>
      </c>
      <c r="N71" s="48">
        <v>0</v>
      </c>
      <c r="O71" s="48">
        <v>0</v>
      </c>
      <c r="P71" s="30">
        <f>D71*D$10+E71*E$10+F71*F$10+G71*G$10+H71*H$10+I71*I$10+J71*J$10+K71*K$10+L71*L$10+M71*M$10+N$10*N71+O$10*O71</f>
        <v>0</v>
      </c>
      <c r="Q71" s="117"/>
    </row>
    <row r="72" spans="1:17" ht="12.75" customHeight="1" x14ac:dyDescent="0.2">
      <c r="A72" s="110"/>
      <c r="B72" s="114"/>
      <c r="C72" s="115"/>
      <c r="D72" s="47">
        <v>0</v>
      </c>
      <c r="E72" s="48">
        <v>0</v>
      </c>
      <c r="F72" s="48">
        <v>0</v>
      </c>
      <c r="G72" s="48">
        <v>0</v>
      </c>
      <c r="H72" s="48">
        <v>0</v>
      </c>
      <c r="I72" s="48">
        <v>0</v>
      </c>
      <c r="J72" s="48">
        <v>0</v>
      </c>
      <c r="K72" s="48">
        <v>0</v>
      </c>
      <c r="L72" s="48">
        <v>0</v>
      </c>
      <c r="M72" s="48">
        <v>0</v>
      </c>
      <c r="N72" s="48">
        <v>0</v>
      </c>
      <c r="O72" s="48">
        <v>0</v>
      </c>
      <c r="P72" s="30">
        <f>D72*D$10+E72*E$10+F72*F$10+G72*G$10+H72*H$10+I72*I$10+J72*J$10+K72*K$10+L72*L$10+M72*M$10+N$10*N72+O$10*O72</f>
        <v>0</v>
      </c>
      <c r="Q72" s="117"/>
    </row>
    <row r="73" spans="1:17" ht="15" customHeight="1" thickBot="1" x14ac:dyDescent="0.3">
      <c r="A73" s="110"/>
      <c r="B73" s="114"/>
      <c r="C73" s="115"/>
      <c r="D73" s="57"/>
      <c r="E73" s="58"/>
      <c r="F73" s="58"/>
      <c r="G73" s="58"/>
      <c r="H73" s="58"/>
      <c r="I73" s="58"/>
      <c r="J73" s="58"/>
      <c r="K73" s="58"/>
      <c r="L73" s="58"/>
      <c r="M73" s="58"/>
      <c r="N73" s="58"/>
      <c r="O73" s="58"/>
      <c r="P73" s="56">
        <f>P70+P71+P72</f>
        <v>0</v>
      </c>
      <c r="Q73" s="118"/>
    </row>
    <row r="74" spans="1:17" ht="14.25" customHeight="1" x14ac:dyDescent="0.2">
      <c r="A74" s="110"/>
      <c r="B74" s="114"/>
      <c r="C74" s="115"/>
      <c r="D74" s="11">
        <v>0</v>
      </c>
      <c r="E74" s="12">
        <v>0</v>
      </c>
      <c r="F74" s="12">
        <v>0</v>
      </c>
      <c r="G74" s="12">
        <v>0</v>
      </c>
      <c r="H74" s="12">
        <v>0</v>
      </c>
      <c r="I74" s="12">
        <v>0</v>
      </c>
      <c r="J74" s="12">
        <v>0</v>
      </c>
      <c r="K74" s="12">
        <v>0</v>
      </c>
      <c r="L74" s="12">
        <v>0</v>
      </c>
      <c r="M74" s="12">
        <v>0</v>
      </c>
      <c r="N74" s="12">
        <v>0</v>
      </c>
      <c r="O74" s="12">
        <v>0</v>
      </c>
      <c r="P74" s="30">
        <f>D74*D$11+E74*E$11+F74*F$11+G74*G$11+H74*H$11+I74*I$11+J74*J$11+K74*K$11+L74*L$11+M74*M$11+N$11*N74+O$11*O74</f>
        <v>0</v>
      </c>
      <c r="Q74" s="119">
        <f>P77*1000/(MAX(P$21,P$29,P$37,P$45,P$53,P$61,P$69,P$77,P$85,P$93))</f>
        <v>0</v>
      </c>
    </row>
    <row r="75" spans="1:17" ht="12.75" customHeight="1" thickBot="1" x14ac:dyDescent="0.25">
      <c r="A75" s="110"/>
      <c r="B75" s="114"/>
      <c r="C75" s="115"/>
      <c r="D75" s="14">
        <v>0</v>
      </c>
      <c r="E75" s="15">
        <v>0</v>
      </c>
      <c r="F75" s="15">
        <v>0</v>
      </c>
      <c r="G75" s="15">
        <v>0</v>
      </c>
      <c r="H75" s="15">
        <v>0</v>
      </c>
      <c r="I75" s="15">
        <v>0</v>
      </c>
      <c r="J75" s="15">
        <v>0</v>
      </c>
      <c r="K75" s="15">
        <v>0</v>
      </c>
      <c r="L75" s="15">
        <v>0</v>
      </c>
      <c r="M75" s="15">
        <v>0</v>
      </c>
      <c r="N75" s="15">
        <v>0</v>
      </c>
      <c r="O75" s="15">
        <v>0</v>
      </c>
      <c r="P75" s="30">
        <f>D75*D$11+E75*E$11+F75*F$11+G75*G$11+H75*H$11+I75*I$11+J75*J$11+K75*K$11+L75*L$11+M75*M$11+N$11*N75+O$11*O75</f>
        <v>0</v>
      </c>
      <c r="Q75" s="120"/>
    </row>
    <row r="76" spans="1:17" ht="12.75" customHeight="1" thickBot="1" x14ac:dyDescent="0.25">
      <c r="A76" s="110"/>
      <c r="B76" s="42" t="s">
        <v>10</v>
      </c>
      <c r="C76" s="42" t="s">
        <v>93</v>
      </c>
      <c r="D76" s="14">
        <v>0</v>
      </c>
      <c r="E76" s="15">
        <v>0</v>
      </c>
      <c r="F76" s="15">
        <v>0</v>
      </c>
      <c r="G76" s="15">
        <v>0</v>
      </c>
      <c r="H76" s="15">
        <v>0</v>
      </c>
      <c r="I76" s="15">
        <v>0</v>
      </c>
      <c r="J76" s="15">
        <v>0</v>
      </c>
      <c r="K76" s="15">
        <v>0</v>
      </c>
      <c r="L76" s="15">
        <v>0</v>
      </c>
      <c r="M76" s="15">
        <v>0</v>
      </c>
      <c r="N76" s="15">
        <v>0</v>
      </c>
      <c r="O76" s="15">
        <v>0</v>
      </c>
      <c r="P76" s="30">
        <f>D76*D$11+E76*E$11+F76*F$11+G76*G$11+H76*H$11+I76*I$11+J76*J$11+K76*K$11+L76*L$11+M76*M$11+N$11*N76+O$11*O76</f>
        <v>0</v>
      </c>
      <c r="Q76" s="120"/>
    </row>
    <row r="77" spans="1:17" ht="15" customHeight="1" thickBot="1" x14ac:dyDescent="0.3">
      <c r="A77" s="111"/>
      <c r="B77" s="43">
        <f>Q70</f>
        <v>0</v>
      </c>
      <c r="C77" s="44">
        <f>Q74</f>
        <v>0</v>
      </c>
      <c r="D77" s="57"/>
      <c r="E77" s="58"/>
      <c r="F77" s="58"/>
      <c r="G77" s="58"/>
      <c r="H77" s="58"/>
      <c r="I77" s="58"/>
      <c r="J77" s="58"/>
      <c r="K77" s="58"/>
      <c r="L77" s="58"/>
      <c r="M77" s="58"/>
      <c r="N77" s="58"/>
      <c r="O77" s="58"/>
      <c r="P77" s="41">
        <f>P74+P75+P76</f>
        <v>0</v>
      </c>
      <c r="Q77" s="121"/>
    </row>
    <row r="78" spans="1:17" ht="14.25" customHeight="1" x14ac:dyDescent="0.2">
      <c r="A78" s="109" t="str">
        <f>Clasifficación!A29</f>
        <v>S_9</v>
      </c>
      <c r="B78" s="112" t="str">
        <f>Clasifficación!B29</f>
        <v>PILOTO</v>
      </c>
      <c r="C78" s="113"/>
      <c r="D78" s="45">
        <v>0</v>
      </c>
      <c r="E78" s="46">
        <v>0</v>
      </c>
      <c r="F78" s="46">
        <v>0</v>
      </c>
      <c r="G78" s="46">
        <v>0</v>
      </c>
      <c r="H78" s="46">
        <v>0</v>
      </c>
      <c r="I78" s="46">
        <v>0</v>
      </c>
      <c r="J78" s="46">
        <v>0</v>
      </c>
      <c r="K78" s="46">
        <v>0</v>
      </c>
      <c r="L78" s="46">
        <v>0</v>
      </c>
      <c r="M78" s="46">
        <v>0</v>
      </c>
      <c r="N78" s="46">
        <v>0</v>
      </c>
      <c r="O78" s="46">
        <v>0</v>
      </c>
      <c r="P78" s="29">
        <f>D78*D$10+E78*E$10+F78*F$10+G78*G$10+H78*H$10+I78*I$10+J78*J$10+K78*K$10+L78*L$10+M78*M$10+N$10*N78+O$10*O78</f>
        <v>0</v>
      </c>
      <c r="Q78" s="116">
        <f>P81*1000/(MAX(P$17,P$25,P$33,P$41,P$49,P$57,P$65,P$73,P$81,P$89))</f>
        <v>0</v>
      </c>
    </row>
    <row r="79" spans="1:17" ht="12.75" customHeight="1" x14ac:dyDescent="0.2">
      <c r="A79" s="110"/>
      <c r="B79" s="114"/>
      <c r="C79" s="115"/>
      <c r="D79" s="47">
        <v>0</v>
      </c>
      <c r="E79" s="48">
        <v>0</v>
      </c>
      <c r="F79" s="48">
        <v>0</v>
      </c>
      <c r="G79" s="48">
        <v>0</v>
      </c>
      <c r="H79" s="48">
        <v>0</v>
      </c>
      <c r="I79" s="48">
        <v>0</v>
      </c>
      <c r="J79" s="48">
        <v>0</v>
      </c>
      <c r="K79" s="48">
        <v>0</v>
      </c>
      <c r="L79" s="48">
        <v>0</v>
      </c>
      <c r="M79" s="48">
        <v>0</v>
      </c>
      <c r="N79" s="48">
        <v>0</v>
      </c>
      <c r="O79" s="48">
        <v>0</v>
      </c>
      <c r="P79" s="30">
        <f>D79*D$10+E79*E$10+F79*F$10+G79*G$10+H79*H$10+I79*I$10+J79*J$10+K79*K$10+L79*L$10+M79*M$10+N$10*N79+O$10*O79</f>
        <v>0</v>
      </c>
      <c r="Q79" s="117"/>
    </row>
    <row r="80" spans="1:17" ht="12.75" customHeight="1" x14ac:dyDescent="0.2">
      <c r="A80" s="110"/>
      <c r="B80" s="114"/>
      <c r="C80" s="115"/>
      <c r="D80" s="47">
        <v>0</v>
      </c>
      <c r="E80" s="48">
        <v>0</v>
      </c>
      <c r="F80" s="48">
        <v>0</v>
      </c>
      <c r="G80" s="48">
        <v>0</v>
      </c>
      <c r="H80" s="48">
        <v>0</v>
      </c>
      <c r="I80" s="48">
        <v>0</v>
      </c>
      <c r="J80" s="48">
        <v>0</v>
      </c>
      <c r="K80" s="48">
        <v>0</v>
      </c>
      <c r="L80" s="48">
        <v>0</v>
      </c>
      <c r="M80" s="48">
        <v>0</v>
      </c>
      <c r="N80" s="48">
        <v>0</v>
      </c>
      <c r="O80" s="48">
        <v>0</v>
      </c>
      <c r="P80" s="30">
        <f>D80*D$10+E80*E$10+F80*F$10+G80*G$10+H80*H$10+I80*I$10+J80*J$10+K80*K$10+L80*L$10+M80*M$10+N$10*N80+O$10*O80</f>
        <v>0</v>
      </c>
      <c r="Q80" s="117"/>
    </row>
    <row r="81" spans="1:17" ht="15" customHeight="1" thickBot="1" x14ac:dyDescent="0.3">
      <c r="A81" s="110"/>
      <c r="B81" s="114"/>
      <c r="C81" s="115"/>
      <c r="D81" s="57"/>
      <c r="E81" s="58"/>
      <c r="F81" s="58"/>
      <c r="G81" s="58"/>
      <c r="H81" s="58"/>
      <c r="I81" s="58"/>
      <c r="J81" s="58"/>
      <c r="K81" s="58"/>
      <c r="L81" s="58"/>
      <c r="M81" s="58"/>
      <c r="N81" s="58"/>
      <c r="O81" s="58"/>
      <c r="P81" s="56">
        <f>P78+P79+P80</f>
        <v>0</v>
      </c>
      <c r="Q81" s="118"/>
    </row>
    <row r="82" spans="1:17" ht="14.25" customHeight="1" x14ac:dyDescent="0.2">
      <c r="A82" s="110"/>
      <c r="B82" s="114"/>
      <c r="C82" s="115"/>
      <c r="D82" s="11">
        <v>0</v>
      </c>
      <c r="E82" s="12">
        <v>0</v>
      </c>
      <c r="F82" s="12">
        <v>0</v>
      </c>
      <c r="G82" s="12">
        <v>0</v>
      </c>
      <c r="H82" s="12">
        <v>0</v>
      </c>
      <c r="I82" s="12">
        <v>0</v>
      </c>
      <c r="J82" s="12">
        <v>0</v>
      </c>
      <c r="K82" s="12">
        <v>0</v>
      </c>
      <c r="L82" s="12">
        <v>0</v>
      </c>
      <c r="M82" s="12">
        <v>0</v>
      </c>
      <c r="N82" s="12">
        <v>0</v>
      </c>
      <c r="O82" s="12">
        <v>0</v>
      </c>
      <c r="P82" s="30">
        <f>D82*D$11+E82*E$11+F82*F$11+G82*G$11+H82*H$11+I82*I$11+J82*J$11+K82*K$11+L82*L$11+M82*M$11+N$11*N82+O$11*O82</f>
        <v>0</v>
      </c>
      <c r="Q82" s="119">
        <f>P85*1000/(MAX(P$21,P$29,P$37,P$45,P$53,P$61,P$69,P$77,P$85,P$93))</f>
        <v>0</v>
      </c>
    </row>
    <row r="83" spans="1:17" ht="12.75" customHeight="1" thickBot="1" x14ac:dyDescent="0.25">
      <c r="A83" s="110"/>
      <c r="B83" s="114"/>
      <c r="C83" s="115"/>
      <c r="D83" s="14">
        <v>0</v>
      </c>
      <c r="E83" s="15">
        <v>0</v>
      </c>
      <c r="F83" s="15">
        <v>0</v>
      </c>
      <c r="G83" s="15">
        <v>0</v>
      </c>
      <c r="H83" s="15">
        <v>0</v>
      </c>
      <c r="I83" s="15">
        <v>0</v>
      </c>
      <c r="J83" s="15">
        <v>0</v>
      </c>
      <c r="K83" s="15">
        <v>0</v>
      </c>
      <c r="L83" s="15">
        <v>0</v>
      </c>
      <c r="M83" s="15">
        <v>0</v>
      </c>
      <c r="N83" s="15">
        <v>0</v>
      </c>
      <c r="O83" s="15">
        <v>0</v>
      </c>
      <c r="P83" s="30">
        <f>D83*D$11+E83*E$11+F83*F$11+G83*G$11+H83*H$11+I83*I$11+J83*J$11+K83*K$11+L83*L$11+M83*M$11+N$11*N83+O$11*O83</f>
        <v>0</v>
      </c>
      <c r="Q83" s="120"/>
    </row>
    <row r="84" spans="1:17" ht="12.75" customHeight="1" thickBot="1" x14ac:dyDescent="0.25">
      <c r="A84" s="110"/>
      <c r="B84" s="42" t="s">
        <v>10</v>
      </c>
      <c r="C84" s="42" t="s">
        <v>93</v>
      </c>
      <c r="D84" s="14">
        <v>0</v>
      </c>
      <c r="E84" s="15">
        <v>0</v>
      </c>
      <c r="F84" s="15">
        <v>0</v>
      </c>
      <c r="G84" s="15">
        <v>0</v>
      </c>
      <c r="H84" s="15">
        <v>0</v>
      </c>
      <c r="I84" s="15">
        <v>0</v>
      </c>
      <c r="J84" s="15">
        <v>0</v>
      </c>
      <c r="K84" s="15">
        <v>0</v>
      </c>
      <c r="L84" s="15">
        <v>0</v>
      </c>
      <c r="M84" s="15">
        <v>0</v>
      </c>
      <c r="N84" s="15">
        <v>0</v>
      </c>
      <c r="O84" s="15">
        <v>0</v>
      </c>
      <c r="P84" s="30">
        <f>D84*D$11+E84*E$11+F84*F$11+G84*G$11+H84*H$11+I84*I$11+J84*J$11+K84*K$11+L84*L$11+M84*M$11+N$11*N84+O$11*O84</f>
        <v>0</v>
      </c>
      <c r="Q84" s="120"/>
    </row>
    <row r="85" spans="1:17" ht="15" customHeight="1" thickBot="1" x14ac:dyDescent="0.3">
      <c r="A85" s="111"/>
      <c r="B85" s="43">
        <f>Q78</f>
        <v>0</v>
      </c>
      <c r="C85" s="44">
        <f>Q82</f>
        <v>0</v>
      </c>
      <c r="D85" s="57"/>
      <c r="E85" s="58"/>
      <c r="F85" s="58"/>
      <c r="G85" s="58"/>
      <c r="H85" s="58"/>
      <c r="I85" s="58"/>
      <c r="J85" s="58"/>
      <c r="K85" s="58"/>
      <c r="L85" s="58"/>
      <c r="M85" s="58"/>
      <c r="N85" s="58"/>
      <c r="O85" s="58"/>
      <c r="P85" s="41">
        <f>P82+P83+P84</f>
        <v>0</v>
      </c>
      <c r="Q85" s="121"/>
    </row>
    <row r="86" spans="1:17" ht="14.25" customHeight="1" x14ac:dyDescent="0.2">
      <c r="A86" s="109" t="str">
        <f>Clasifficación!A30</f>
        <v>S_10</v>
      </c>
      <c r="B86" s="112" t="str">
        <f>Clasifficación!B30</f>
        <v>PILOTO</v>
      </c>
      <c r="C86" s="113"/>
      <c r="D86" s="45">
        <v>0</v>
      </c>
      <c r="E86" s="46">
        <v>0</v>
      </c>
      <c r="F86" s="46">
        <v>0</v>
      </c>
      <c r="G86" s="46">
        <v>0</v>
      </c>
      <c r="H86" s="46">
        <v>0</v>
      </c>
      <c r="I86" s="46">
        <v>0</v>
      </c>
      <c r="J86" s="46">
        <v>0</v>
      </c>
      <c r="K86" s="46">
        <v>0</v>
      </c>
      <c r="L86" s="46">
        <v>0</v>
      </c>
      <c r="M86" s="46">
        <v>0</v>
      </c>
      <c r="N86" s="46">
        <v>0</v>
      </c>
      <c r="O86" s="46">
        <v>0</v>
      </c>
      <c r="P86" s="29">
        <f>D86*D$10+E86*E$10+F86*F$10+G86*G$10+H86*H$10+I86*I$10+J86*J$10+K86*K$10+L86*L$10+M86*M$10+N$10*N86+O$10*O86</f>
        <v>0</v>
      </c>
      <c r="Q86" s="116">
        <f>P89*1000/(MAX(P$17,P$25,P$33,P$41,P$49,P$57,P$65,P$73,P$81,P$89))</f>
        <v>0</v>
      </c>
    </row>
    <row r="87" spans="1:17" ht="12.75" customHeight="1" x14ac:dyDescent="0.2">
      <c r="A87" s="110"/>
      <c r="B87" s="114"/>
      <c r="C87" s="115"/>
      <c r="D87" s="47">
        <v>0</v>
      </c>
      <c r="E87" s="48">
        <v>0</v>
      </c>
      <c r="F87" s="48">
        <v>0</v>
      </c>
      <c r="G87" s="48">
        <v>0</v>
      </c>
      <c r="H87" s="48">
        <v>0</v>
      </c>
      <c r="I87" s="48">
        <v>0</v>
      </c>
      <c r="J87" s="48">
        <v>0</v>
      </c>
      <c r="K87" s="48">
        <v>0</v>
      </c>
      <c r="L87" s="48">
        <v>0</v>
      </c>
      <c r="M87" s="48">
        <v>0</v>
      </c>
      <c r="N87" s="48">
        <v>0</v>
      </c>
      <c r="O87" s="48">
        <v>0</v>
      </c>
      <c r="P87" s="30">
        <f>D87*D$10+E87*E$10+F87*F$10+G87*G$10+H87*H$10+I87*I$10+J87*J$10+K87*K$10+L87*L$10+M87*M$10+N$10*N87+O$10*O87</f>
        <v>0</v>
      </c>
      <c r="Q87" s="117"/>
    </row>
    <row r="88" spans="1:17" ht="12.75" customHeight="1" x14ac:dyDescent="0.2">
      <c r="A88" s="110"/>
      <c r="B88" s="114"/>
      <c r="C88" s="115"/>
      <c r="D88" s="47">
        <v>0</v>
      </c>
      <c r="E88" s="48">
        <v>0</v>
      </c>
      <c r="F88" s="48">
        <v>0</v>
      </c>
      <c r="G88" s="48">
        <v>0</v>
      </c>
      <c r="H88" s="48">
        <v>0</v>
      </c>
      <c r="I88" s="48">
        <v>0</v>
      </c>
      <c r="J88" s="48">
        <v>0</v>
      </c>
      <c r="K88" s="48">
        <v>0</v>
      </c>
      <c r="L88" s="48">
        <v>0</v>
      </c>
      <c r="M88" s="48">
        <v>0</v>
      </c>
      <c r="N88" s="48">
        <v>0</v>
      </c>
      <c r="O88" s="48">
        <v>0</v>
      </c>
      <c r="P88" s="30">
        <f>D88*D$10+E88*E$10+F88*F$10+G88*G$10+H88*H$10+I88*I$10+J88*J$10+K88*K$10+L88*L$10+M88*M$10+N$10*N88+O$10*O88</f>
        <v>0</v>
      </c>
      <c r="Q88" s="117"/>
    </row>
    <row r="89" spans="1:17" ht="15" customHeight="1" thickBot="1" x14ac:dyDescent="0.3">
      <c r="A89" s="110"/>
      <c r="B89" s="114"/>
      <c r="C89" s="115"/>
      <c r="D89" s="57"/>
      <c r="E89" s="58"/>
      <c r="F89" s="58"/>
      <c r="G89" s="58"/>
      <c r="H89" s="58"/>
      <c r="I89" s="58"/>
      <c r="J89" s="58"/>
      <c r="K89" s="58"/>
      <c r="L89" s="58"/>
      <c r="M89" s="58"/>
      <c r="N89" s="58"/>
      <c r="O89" s="58"/>
      <c r="P89" s="56">
        <f>P86+P87+P88</f>
        <v>0</v>
      </c>
      <c r="Q89" s="118"/>
    </row>
    <row r="90" spans="1:17" ht="14.25" customHeight="1" x14ac:dyDescent="0.2">
      <c r="A90" s="110"/>
      <c r="B90" s="114"/>
      <c r="C90" s="115"/>
      <c r="D90" s="11">
        <v>0</v>
      </c>
      <c r="E90" s="12">
        <v>0</v>
      </c>
      <c r="F90" s="12">
        <v>0</v>
      </c>
      <c r="G90" s="12">
        <v>0</v>
      </c>
      <c r="H90" s="12">
        <v>0</v>
      </c>
      <c r="I90" s="12">
        <v>0</v>
      </c>
      <c r="J90" s="12">
        <v>0</v>
      </c>
      <c r="K90" s="12">
        <v>0</v>
      </c>
      <c r="L90" s="12">
        <v>0</v>
      </c>
      <c r="M90" s="12">
        <v>0</v>
      </c>
      <c r="N90" s="12">
        <v>0</v>
      </c>
      <c r="O90" s="12">
        <v>0</v>
      </c>
      <c r="P90" s="30">
        <f>D90*D$11+E90*E$11+F90*F$11+G90*G$11+H90*H$11+I90*I$11+J90*J$11+K90*K$11+L90*L$11+M90*M$11+N$11*N90+O$11*O90</f>
        <v>0</v>
      </c>
      <c r="Q90" s="119">
        <f>P93*1000/(MAX(P$21,P$29,P$37,P$45,P$53,P$61,P$69,P$77,P$85,P$93))</f>
        <v>0</v>
      </c>
    </row>
    <row r="91" spans="1:17" ht="12.75" customHeight="1" thickBot="1" x14ac:dyDescent="0.25">
      <c r="A91" s="110"/>
      <c r="B91" s="114"/>
      <c r="C91" s="115"/>
      <c r="D91" s="14">
        <v>0</v>
      </c>
      <c r="E91" s="15">
        <v>0</v>
      </c>
      <c r="F91" s="15">
        <v>0</v>
      </c>
      <c r="G91" s="15">
        <v>0</v>
      </c>
      <c r="H91" s="15">
        <v>0</v>
      </c>
      <c r="I91" s="15">
        <v>0</v>
      </c>
      <c r="J91" s="15">
        <v>0</v>
      </c>
      <c r="K91" s="15">
        <v>0</v>
      </c>
      <c r="L91" s="15">
        <v>0</v>
      </c>
      <c r="M91" s="15">
        <v>0</v>
      </c>
      <c r="N91" s="15">
        <v>0</v>
      </c>
      <c r="O91" s="15">
        <v>0</v>
      </c>
      <c r="P91" s="30">
        <f>D91*D$11+E91*E$11+F91*F$11+G91*G$11+H91*H$11+I91*I$11+J91*J$11+K91*K$11+L91*L$11+M91*M$11+N$11*N91+O$11*O91</f>
        <v>0</v>
      </c>
      <c r="Q91" s="120"/>
    </row>
    <row r="92" spans="1:17" ht="12.75" customHeight="1" thickBot="1" x14ac:dyDescent="0.25">
      <c r="A92" s="110"/>
      <c r="B92" s="42" t="s">
        <v>10</v>
      </c>
      <c r="C92" s="42" t="s">
        <v>93</v>
      </c>
      <c r="D92" s="14">
        <v>0</v>
      </c>
      <c r="E92" s="15">
        <v>0</v>
      </c>
      <c r="F92" s="15">
        <v>0</v>
      </c>
      <c r="G92" s="15">
        <v>0</v>
      </c>
      <c r="H92" s="15">
        <v>0</v>
      </c>
      <c r="I92" s="15">
        <v>0</v>
      </c>
      <c r="J92" s="15">
        <v>0</v>
      </c>
      <c r="K92" s="15">
        <v>0</v>
      </c>
      <c r="L92" s="15">
        <v>0</v>
      </c>
      <c r="M92" s="15">
        <v>0</v>
      </c>
      <c r="N92" s="15">
        <v>0</v>
      </c>
      <c r="O92" s="15">
        <v>0</v>
      </c>
      <c r="P92" s="30">
        <f>D92*D$11+E92*E$11+F92*F$11+G92*G$11+H92*H$11+I92*I$11+J92*J$11+K92*K$11+L92*L$11+M92*M$11+N$11*N92+O$11*O92</f>
        <v>0</v>
      </c>
      <c r="Q92" s="120"/>
    </row>
    <row r="93" spans="1:17" ht="15" customHeight="1" thickBot="1" x14ac:dyDescent="0.3">
      <c r="A93" s="111"/>
      <c r="B93" s="43">
        <f>Q86</f>
        <v>0</v>
      </c>
      <c r="C93" s="44">
        <f>Q90</f>
        <v>0</v>
      </c>
      <c r="D93" s="57"/>
      <c r="E93" s="58"/>
      <c r="F93" s="58"/>
      <c r="G93" s="58"/>
      <c r="H93" s="58"/>
      <c r="I93" s="58"/>
      <c r="J93" s="58"/>
      <c r="K93" s="58"/>
      <c r="L93" s="58"/>
      <c r="M93" s="58"/>
      <c r="N93" s="58"/>
      <c r="O93" s="58"/>
      <c r="P93" s="41">
        <f>P90+P91+P92</f>
        <v>0</v>
      </c>
      <c r="Q93" s="121"/>
    </row>
  </sheetData>
  <mergeCells count="63">
    <mergeCell ref="D1:Q3"/>
    <mergeCell ref="A4:A13"/>
    <mergeCell ref="B4:C9"/>
    <mergeCell ref="D4:D9"/>
    <mergeCell ref="E4:E9"/>
    <mergeCell ref="F4:F9"/>
    <mergeCell ref="G4:G9"/>
    <mergeCell ref="H4:H9"/>
    <mergeCell ref="I4:I9"/>
    <mergeCell ref="J4:J9"/>
    <mergeCell ref="K4:K9"/>
    <mergeCell ref="L4:L9"/>
    <mergeCell ref="M4:M9"/>
    <mergeCell ref="N4:N9"/>
    <mergeCell ref="O4:O9"/>
    <mergeCell ref="B10:C10"/>
    <mergeCell ref="P10:Q10"/>
    <mergeCell ref="B11:C11"/>
    <mergeCell ref="P11:Q11"/>
    <mergeCell ref="B12:C12"/>
    <mergeCell ref="D12:K12"/>
    <mergeCell ref="P12:P13"/>
    <mergeCell ref="Q12:Q13"/>
    <mergeCell ref="A14:A21"/>
    <mergeCell ref="B14:C19"/>
    <mergeCell ref="Q14:Q17"/>
    <mergeCell ref="Q18:Q21"/>
    <mergeCell ref="A22:A29"/>
    <mergeCell ref="B22:C27"/>
    <mergeCell ref="Q22:Q25"/>
    <mergeCell ref="Q26:Q29"/>
    <mergeCell ref="A30:A37"/>
    <mergeCell ref="B30:C35"/>
    <mergeCell ref="Q30:Q33"/>
    <mergeCell ref="Q34:Q37"/>
    <mergeCell ref="A38:A45"/>
    <mergeCell ref="B38:C43"/>
    <mergeCell ref="Q38:Q41"/>
    <mergeCell ref="Q42:Q45"/>
    <mergeCell ref="A46:A53"/>
    <mergeCell ref="B46:C51"/>
    <mergeCell ref="Q46:Q49"/>
    <mergeCell ref="Q50:Q53"/>
    <mergeCell ref="A54:A61"/>
    <mergeCell ref="B54:C59"/>
    <mergeCell ref="Q54:Q57"/>
    <mergeCell ref="Q58:Q61"/>
    <mergeCell ref="A62:A69"/>
    <mergeCell ref="B62:C67"/>
    <mergeCell ref="Q62:Q65"/>
    <mergeCell ref="Q66:Q69"/>
    <mergeCell ref="A70:A77"/>
    <mergeCell ref="B70:C75"/>
    <mergeCell ref="Q70:Q73"/>
    <mergeCell ref="Q74:Q77"/>
    <mergeCell ref="A78:A85"/>
    <mergeCell ref="B78:C83"/>
    <mergeCell ref="Q78:Q81"/>
    <mergeCell ref="Q82:Q85"/>
    <mergeCell ref="A86:A93"/>
    <mergeCell ref="B86:C91"/>
    <mergeCell ref="Q86:Q89"/>
    <mergeCell ref="Q90:Q93"/>
  </mergeCells>
  <pageMargins left="0.75" right="0.75" top="1" bottom="1" header="0" footer="0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3"/>
  <sheetViews>
    <sheetView zoomScale="97" workbookViewId="0">
      <pane xSplit="3" ySplit="13" topLeftCell="D59" activePane="bottomRight" state="frozen"/>
      <selection pane="topRight" activeCell="D1" sqref="D1"/>
      <selection pane="bottomLeft" activeCell="A14" sqref="A14"/>
      <selection pane="bottomRight" activeCell="P69" sqref="P69"/>
    </sheetView>
  </sheetViews>
  <sheetFormatPr baseColWidth="10" defaultRowHeight="12.75" outlineLevelCol="1" x14ac:dyDescent="0.2"/>
  <cols>
    <col min="1" max="1" width="6" customWidth="1"/>
    <col min="2" max="2" width="12.28515625" customWidth="1"/>
    <col min="3" max="3" width="15" bestFit="1" customWidth="1"/>
    <col min="4" max="4" width="3.5703125" customWidth="1" outlineLevel="1"/>
    <col min="5" max="5" width="3.42578125" customWidth="1" outlineLevel="1"/>
    <col min="6" max="6" width="3.85546875" customWidth="1" outlineLevel="1"/>
    <col min="7" max="7" width="3.5703125" customWidth="1" outlineLevel="1"/>
    <col min="8" max="8" width="3.28515625" customWidth="1" outlineLevel="1"/>
    <col min="9" max="9" width="2.85546875" customWidth="1" outlineLevel="1"/>
    <col min="10" max="10" width="3.28515625" customWidth="1" outlineLevel="1"/>
    <col min="11" max="11" width="3.140625" customWidth="1" outlineLevel="1"/>
    <col min="12" max="15" width="3.42578125" customWidth="1" outlineLevel="1"/>
    <col min="16" max="16" width="5.85546875" customWidth="1" outlineLevel="1"/>
    <col min="17" max="17" width="7.7109375" bestFit="1" customWidth="1" outlineLevel="1"/>
    <col min="18" max="18" width="2.5703125" customWidth="1" outlineLevel="1"/>
    <col min="19" max="19" width="2.5703125" customWidth="1"/>
  </cols>
  <sheetData>
    <row r="1" spans="1:17" ht="12.75" customHeight="1" x14ac:dyDescent="0.2">
      <c r="D1" s="134" t="s">
        <v>15</v>
      </c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6"/>
    </row>
    <row r="2" spans="1:17" x14ac:dyDescent="0.2">
      <c r="D2" s="137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6"/>
    </row>
    <row r="3" spans="1:17" x14ac:dyDescent="0.2">
      <c r="D3" s="137"/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35"/>
      <c r="P3" s="135"/>
      <c r="Q3" s="136"/>
    </row>
    <row r="4" spans="1:17" ht="40.5" customHeight="1" x14ac:dyDescent="0.2">
      <c r="A4" s="138" t="s">
        <v>14</v>
      </c>
      <c r="B4" s="133" t="s">
        <v>8</v>
      </c>
      <c r="C4" s="133"/>
      <c r="D4" s="131" t="s">
        <v>88</v>
      </c>
      <c r="E4" s="131" t="s">
        <v>88</v>
      </c>
      <c r="F4" s="131" t="s">
        <v>88</v>
      </c>
      <c r="G4" s="131" t="s">
        <v>88</v>
      </c>
      <c r="H4" s="131" t="s">
        <v>88</v>
      </c>
      <c r="I4" s="131" t="s">
        <v>88</v>
      </c>
      <c r="J4" s="131" t="s">
        <v>88</v>
      </c>
      <c r="K4" s="131" t="s">
        <v>88</v>
      </c>
      <c r="L4" s="131" t="s">
        <v>88</v>
      </c>
      <c r="M4" s="131" t="s">
        <v>88</v>
      </c>
      <c r="N4" s="131" t="s">
        <v>91</v>
      </c>
      <c r="O4" s="131" t="s">
        <v>92</v>
      </c>
      <c r="Q4" s="54"/>
    </row>
    <row r="5" spans="1:17" ht="12.75" customHeight="1" x14ac:dyDescent="0.2">
      <c r="A5" s="139"/>
      <c r="B5" s="133"/>
      <c r="C5" s="133"/>
      <c r="D5" s="131"/>
      <c r="E5" s="131"/>
      <c r="F5" s="131"/>
      <c r="G5" s="131"/>
      <c r="H5" s="131"/>
      <c r="I5" s="131"/>
      <c r="J5" s="131"/>
      <c r="K5" s="131"/>
      <c r="L5" s="131"/>
      <c r="M5" s="131"/>
      <c r="N5" s="131"/>
      <c r="O5" s="131"/>
      <c r="P5" s="54"/>
      <c r="Q5" s="54"/>
    </row>
    <row r="6" spans="1:17" ht="12.75" customHeight="1" x14ac:dyDescent="0.2">
      <c r="A6" s="139"/>
      <c r="B6" s="133"/>
      <c r="C6" s="133"/>
      <c r="D6" s="131"/>
      <c r="E6" s="131"/>
      <c r="F6" s="131"/>
      <c r="G6" s="131"/>
      <c r="H6" s="131"/>
      <c r="I6" s="131"/>
      <c r="J6" s="131"/>
      <c r="K6" s="131"/>
      <c r="L6" s="131"/>
      <c r="M6" s="131"/>
      <c r="N6" s="131"/>
      <c r="O6" s="131"/>
      <c r="P6" s="54"/>
      <c r="Q6" s="54"/>
    </row>
    <row r="7" spans="1:17" ht="12.75" customHeight="1" x14ac:dyDescent="0.2">
      <c r="A7" s="139"/>
      <c r="B7" s="133"/>
      <c r="C7" s="133"/>
      <c r="D7" s="131"/>
      <c r="E7" s="131"/>
      <c r="F7" s="131"/>
      <c r="G7" s="131"/>
      <c r="H7" s="131"/>
      <c r="I7" s="131"/>
      <c r="J7" s="131"/>
      <c r="K7" s="131"/>
      <c r="L7" s="131"/>
      <c r="M7" s="131"/>
      <c r="N7" s="131"/>
      <c r="O7" s="131"/>
      <c r="P7" s="54"/>
      <c r="Q7" s="54"/>
    </row>
    <row r="8" spans="1:17" ht="12.75" customHeight="1" x14ac:dyDescent="0.2">
      <c r="A8" s="139"/>
      <c r="B8" s="133"/>
      <c r="C8" s="133"/>
      <c r="D8" s="131"/>
      <c r="E8" s="131"/>
      <c r="F8" s="131"/>
      <c r="G8" s="131"/>
      <c r="H8" s="131"/>
      <c r="I8" s="131"/>
      <c r="J8" s="131"/>
      <c r="K8" s="131"/>
      <c r="L8" s="131"/>
      <c r="M8" s="131"/>
      <c r="N8" s="131"/>
      <c r="O8" s="131"/>
      <c r="P8" s="54"/>
      <c r="Q8" s="54"/>
    </row>
    <row r="9" spans="1:17" ht="12.75" customHeight="1" x14ac:dyDescent="0.2">
      <c r="A9" s="139"/>
      <c r="B9" s="133"/>
      <c r="C9" s="133"/>
      <c r="D9" s="131"/>
      <c r="E9" s="131"/>
      <c r="F9" s="131"/>
      <c r="G9" s="131"/>
      <c r="H9" s="131"/>
      <c r="I9" s="131"/>
      <c r="J9" s="131"/>
      <c r="K9" s="131"/>
      <c r="L9" s="131"/>
      <c r="M9" s="131"/>
      <c r="N9" s="131"/>
      <c r="O9" s="131"/>
      <c r="P9" s="54"/>
      <c r="Q9" s="54"/>
    </row>
    <row r="10" spans="1:17" ht="23.25" x14ac:dyDescent="0.2">
      <c r="A10" s="139"/>
      <c r="B10" s="129" t="s">
        <v>89</v>
      </c>
      <c r="C10" s="130"/>
      <c r="D10">
        <v>19</v>
      </c>
      <c r="E10">
        <v>30</v>
      </c>
      <c r="F10">
        <v>29</v>
      </c>
      <c r="G10">
        <v>35</v>
      </c>
      <c r="H10">
        <v>37</v>
      </c>
      <c r="I10">
        <v>37</v>
      </c>
      <c r="J10">
        <v>21</v>
      </c>
      <c r="K10">
        <v>21</v>
      </c>
      <c r="L10">
        <v>40</v>
      </c>
      <c r="M10">
        <v>15</v>
      </c>
      <c r="N10">
        <v>9</v>
      </c>
      <c r="O10">
        <v>3</v>
      </c>
      <c r="P10" s="132">
        <f>SUM(D10:M10)</f>
        <v>284</v>
      </c>
      <c r="Q10" s="133"/>
    </row>
    <row r="11" spans="1:17" ht="23.25" x14ac:dyDescent="0.2">
      <c r="A11" s="139"/>
      <c r="B11" s="129" t="s">
        <v>90</v>
      </c>
      <c r="C11" s="130"/>
      <c r="D11">
        <v>34</v>
      </c>
      <c r="E11">
        <v>37</v>
      </c>
      <c r="F11">
        <v>26</v>
      </c>
      <c r="G11">
        <v>17</v>
      </c>
      <c r="H11">
        <v>35</v>
      </c>
      <c r="I11">
        <v>30</v>
      </c>
      <c r="J11">
        <v>39</v>
      </c>
      <c r="K11">
        <v>37</v>
      </c>
      <c r="L11">
        <v>22</v>
      </c>
      <c r="M11">
        <v>22</v>
      </c>
      <c r="N11">
        <v>9</v>
      </c>
      <c r="O11">
        <v>3</v>
      </c>
      <c r="P11" s="132">
        <f>SUM(D11:M11)</f>
        <v>299</v>
      </c>
      <c r="Q11" s="133"/>
    </row>
    <row r="12" spans="1:17" ht="12.75" customHeight="1" x14ac:dyDescent="0.2">
      <c r="A12" s="139"/>
      <c r="B12" s="122" t="s">
        <v>9</v>
      </c>
      <c r="C12" s="122"/>
      <c r="D12" s="123" t="s">
        <v>10</v>
      </c>
      <c r="E12" s="124"/>
      <c r="F12" s="124"/>
      <c r="G12" s="124"/>
      <c r="H12" s="124"/>
      <c r="I12" s="124"/>
      <c r="J12" s="124"/>
      <c r="K12" s="124"/>
      <c r="L12" s="23"/>
      <c r="M12" s="23"/>
      <c r="N12" s="23"/>
      <c r="O12" s="23"/>
      <c r="P12" s="125" t="s">
        <v>11</v>
      </c>
      <c r="Q12" s="127" t="s">
        <v>20</v>
      </c>
    </row>
    <row r="13" spans="1:17" ht="13.5" customHeight="1" thickBot="1" x14ac:dyDescent="0.25">
      <c r="A13" s="140"/>
      <c r="B13" s="13" t="s">
        <v>12</v>
      </c>
      <c r="C13" s="13" t="s">
        <v>13</v>
      </c>
      <c r="D13" s="8">
        <v>1</v>
      </c>
      <c r="E13" s="9">
        <v>2</v>
      </c>
      <c r="F13" s="9">
        <v>3</v>
      </c>
      <c r="G13" s="10">
        <v>4</v>
      </c>
      <c r="H13" s="8">
        <v>5</v>
      </c>
      <c r="I13" s="9">
        <v>6</v>
      </c>
      <c r="J13" s="9">
        <v>7</v>
      </c>
      <c r="K13" s="10">
        <v>8</v>
      </c>
      <c r="L13" s="9">
        <v>9</v>
      </c>
      <c r="M13" s="9">
        <v>10</v>
      </c>
      <c r="N13" s="9">
        <v>9</v>
      </c>
      <c r="O13" s="9">
        <v>10</v>
      </c>
      <c r="P13" s="126"/>
      <c r="Q13" s="128"/>
    </row>
    <row r="14" spans="1:17" ht="14.25" customHeight="1" x14ac:dyDescent="0.2">
      <c r="A14" s="109" t="str">
        <f>Clasifficación!A32</f>
        <v>I_1</v>
      </c>
      <c r="B14" s="112" t="str">
        <f>Clasifficación!B32</f>
        <v>FRANCISCO SÁNCHEZ</v>
      </c>
      <c r="C14" s="113"/>
      <c r="D14" s="45">
        <v>7</v>
      </c>
      <c r="E14" s="46">
        <v>6</v>
      </c>
      <c r="F14" s="46">
        <v>6</v>
      </c>
      <c r="G14" s="46">
        <v>6</v>
      </c>
      <c r="H14" s="46">
        <v>7</v>
      </c>
      <c r="I14" s="46">
        <v>5</v>
      </c>
      <c r="J14" s="46">
        <v>2</v>
      </c>
      <c r="K14" s="46">
        <v>6</v>
      </c>
      <c r="L14" s="46">
        <v>5</v>
      </c>
      <c r="M14" s="46">
        <v>6</v>
      </c>
      <c r="N14" s="46">
        <v>5</v>
      </c>
      <c r="O14" s="46">
        <v>5</v>
      </c>
      <c r="P14" s="29">
        <f>D14*D$10+E14*E$10+F14*F$10+G14*G$10+H14*H$10+I14*I$10+J14*J$10+K14*K$10+L14*L$10+M14*M$10+N$10*N14+O$10*O14</f>
        <v>1659</v>
      </c>
      <c r="Q14" s="116">
        <f>P17*1000/(MAX(P$17,P$25,P$33,P$41,P$49,P$57,P$65,P$73,P$81,P$89))</f>
        <v>906.06226105953033</v>
      </c>
    </row>
    <row r="15" spans="1:17" ht="12.75" customHeight="1" x14ac:dyDescent="0.2">
      <c r="A15" s="110"/>
      <c r="B15" s="114"/>
      <c r="C15" s="115"/>
      <c r="D15" s="47">
        <v>0</v>
      </c>
      <c r="E15" s="48">
        <v>0</v>
      </c>
      <c r="F15" s="48">
        <v>0</v>
      </c>
      <c r="G15" s="48">
        <v>0</v>
      </c>
      <c r="H15" s="48">
        <v>0</v>
      </c>
      <c r="I15" s="48">
        <v>0</v>
      </c>
      <c r="J15" s="48">
        <v>0</v>
      </c>
      <c r="K15" s="48">
        <v>0</v>
      </c>
      <c r="L15" s="48">
        <v>0</v>
      </c>
      <c r="M15" s="48">
        <v>0</v>
      </c>
      <c r="N15" s="48">
        <v>0</v>
      </c>
      <c r="O15" s="48">
        <v>0</v>
      </c>
      <c r="P15" s="30">
        <f>D15*D$10+E15*E$10+F15*F$10+G15*G$10+H15*H$10+I15*I$10+J15*J$10+K15*K$10+L15*L$10+M15*M$10+N$10*N15+O$10*O15</f>
        <v>0</v>
      </c>
      <c r="Q15" s="117"/>
    </row>
    <row r="16" spans="1:17" ht="12.75" customHeight="1" x14ac:dyDescent="0.2">
      <c r="A16" s="110"/>
      <c r="B16" s="114"/>
      <c r="C16" s="115"/>
      <c r="D16" s="47">
        <v>0</v>
      </c>
      <c r="E16" s="48">
        <v>0</v>
      </c>
      <c r="F16" s="48">
        <v>0</v>
      </c>
      <c r="G16" s="48">
        <v>0</v>
      </c>
      <c r="H16" s="48">
        <v>0</v>
      </c>
      <c r="I16" s="48">
        <v>0</v>
      </c>
      <c r="J16" s="48">
        <v>0</v>
      </c>
      <c r="K16" s="48">
        <v>0</v>
      </c>
      <c r="L16" s="48">
        <v>0</v>
      </c>
      <c r="M16" s="48">
        <v>0</v>
      </c>
      <c r="N16" s="48">
        <v>0</v>
      </c>
      <c r="O16" s="48">
        <v>0</v>
      </c>
      <c r="P16" s="30">
        <f>D16*D$10+E16*E$10+F16*F$10+G16*G$10+H16*H$10+I16*I$10+J16*J$10+K16*K$10+L16*L$10+M16*M$10+N$10*N16+O$10*O16</f>
        <v>0</v>
      </c>
      <c r="Q16" s="117"/>
    </row>
    <row r="17" spans="1:17" ht="15" customHeight="1" thickBot="1" x14ac:dyDescent="0.3">
      <c r="A17" s="110"/>
      <c r="B17" s="114"/>
      <c r="C17" s="115"/>
      <c r="D17" s="57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6">
        <f>P14+P15+P16</f>
        <v>1659</v>
      </c>
      <c r="Q17" s="118"/>
    </row>
    <row r="18" spans="1:17" ht="14.25" customHeight="1" x14ac:dyDescent="0.2">
      <c r="A18" s="110"/>
      <c r="B18" s="114"/>
      <c r="C18" s="115"/>
      <c r="D18" s="11">
        <v>5</v>
      </c>
      <c r="E18" s="12">
        <v>3</v>
      </c>
      <c r="F18" s="12">
        <v>6</v>
      </c>
      <c r="G18" s="12">
        <v>7</v>
      </c>
      <c r="H18" s="12">
        <v>6</v>
      </c>
      <c r="I18" s="12">
        <v>3</v>
      </c>
      <c r="J18" s="12">
        <v>7</v>
      </c>
      <c r="K18" s="12">
        <v>5</v>
      </c>
      <c r="L18" s="12">
        <v>5</v>
      </c>
      <c r="M18" s="12">
        <v>0</v>
      </c>
      <c r="N18" s="12">
        <v>5</v>
      </c>
      <c r="O18" s="12">
        <v>5</v>
      </c>
      <c r="P18" s="30">
        <f>D18*D$11+E18*E$11+F18*F$11+G18*G$11+H18*H$11+I18*I$11+J18*J$11+K18*K$11+L18*L$11+M18*M$11+N$11*N18+O$11*O18</f>
        <v>1484</v>
      </c>
      <c r="Q18" s="119">
        <f>P21*1000/(MAX(P$21,P$29,P$37,P$45,P$53,P$61,P$69,P$77,P$85,P$93))</f>
        <v>776.55677655677653</v>
      </c>
    </row>
    <row r="19" spans="1:17" ht="12.75" customHeight="1" thickBot="1" x14ac:dyDescent="0.25">
      <c r="A19" s="110"/>
      <c r="B19" s="114"/>
      <c r="C19" s="115"/>
      <c r="D19" s="14">
        <v>0</v>
      </c>
      <c r="E19" s="15">
        <v>0</v>
      </c>
      <c r="F19" s="15">
        <v>0</v>
      </c>
      <c r="G19" s="15">
        <v>0</v>
      </c>
      <c r="H19" s="15">
        <v>0</v>
      </c>
      <c r="I19" s="15">
        <v>0</v>
      </c>
      <c r="J19" s="15">
        <v>0</v>
      </c>
      <c r="K19" s="15">
        <v>0</v>
      </c>
      <c r="L19" s="15">
        <v>0</v>
      </c>
      <c r="M19" s="15">
        <v>0</v>
      </c>
      <c r="N19" s="15">
        <v>0</v>
      </c>
      <c r="O19" s="15">
        <v>0</v>
      </c>
      <c r="P19" s="30">
        <f>D19*D$11+E19*E$11+F19*F$11+G19*G$11+H19*H$11+I19*I$11+J19*J$11+K19*K$11+L19*L$11+M19*M$11+N$11*N19+O$11*O19</f>
        <v>0</v>
      </c>
      <c r="Q19" s="120"/>
    </row>
    <row r="20" spans="1:17" ht="12.75" customHeight="1" thickBot="1" x14ac:dyDescent="0.25">
      <c r="A20" s="110"/>
      <c r="B20" s="42" t="s">
        <v>10</v>
      </c>
      <c r="C20" s="42" t="s">
        <v>93</v>
      </c>
      <c r="D20" s="14">
        <v>0</v>
      </c>
      <c r="E20" s="15">
        <v>0</v>
      </c>
      <c r="F20" s="15">
        <v>0</v>
      </c>
      <c r="G20" s="15">
        <v>0</v>
      </c>
      <c r="H20" s="15">
        <v>0</v>
      </c>
      <c r="I20" s="15">
        <v>0</v>
      </c>
      <c r="J20" s="15">
        <v>0</v>
      </c>
      <c r="K20" s="15">
        <v>0</v>
      </c>
      <c r="L20" s="15">
        <v>0</v>
      </c>
      <c r="M20" s="15">
        <v>0</v>
      </c>
      <c r="N20" s="15">
        <v>0</v>
      </c>
      <c r="O20" s="15">
        <v>0</v>
      </c>
      <c r="P20" s="30">
        <f>D20*D$11+E20*E$11+F20*F$11+G20*G$11+H20*H$11+I20*I$11+J20*J$11+K20*K$11+L20*L$11+M20*M$11+N$11*N20+O$11*O20</f>
        <v>0</v>
      </c>
      <c r="Q20" s="120"/>
    </row>
    <row r="21" spans="1:17" ht="15" customHeight="1" thickBot="1" x14ac:dyDescent="0.3">
      <c r="A21" s="111"/>
      <c r="B21" s="43">
        <f>Q14</f>
        <v>906.06226105953033</v>
      </c>
      <c r="C21" s="44">
        <f>Q18</f>
        <v>776.55677655677653</v>
      </c>
      <c r="D21" s="57"/>
      <c r="E21" s="58"/>
      <c r="F21" s="58"/>
      <c r="G21" s="58"/>
      <c r="H21" s="58"/>
      <c r="I21" s="58"/>
      <c r="J21" s="58"/>
      <c r="K21" s="58"/>
      <c r="L21" s="58"/>
      <c r="M21" s="58"/>
      <c r="N21" s="58"/>
      <c r="O21" s="58"/>
      <c r="P21" s="41">
        <f>P18+P19+P20</f>
        <v>1484</v>
      </c>
      <c r="Q21" s="121"/>
    </row>
    <row r="22" spans="1:17" ht="14.25" customHeight="1" x14ac:dyDescent="0.2">
      <c r="A22" s="109" t="str">
        <f>Clasifficación!A33</f>
        <v>I_2</v>
      </c>
      <c r="B22" s="112" t="str">
        <f>Clasifficación!B33</f>
        <v>MIGUEL MORALES CID</v>
      </c>
      <c r="C22" s="113"/>
      <c r="D22" s="45">
        <v>6</v>
      </c>
      <c r="E22" s="46">
        <v>5</v>
      </c>
      <c r="F22" s="46">
        <v>7</v>
      </c>
      <c r="G22" s="46">
        <v>6</v>
      </c>
      <c r="H22" s="46">
        <v>7</v>
      </c>
      <c r="I22" s="46">
        <v>7</v>
      </c>
      <c r="J22" s="46">
        <v>6</v>
      </c>
      <c r="K22" s="46">
        <v>5</v>
      </c>
      <c r="L22" s="46">
        <v>6</v>
      </c>
      <c r="M22" s="46">
        <v>7</v>
      </c>
      <c r="N22" s="46">
        <v>5</v>
      </c>
      <c r="O22" s="46">
        <v>5</v>
      </c>
      <c r="P22" s="29">
        <f>D22*D$10+E22*E$10+F22*F$10+G22*G$10+H22*H$10+I22*I$10+J22*J$10+K22*K$10+L22*L$10+M22*M$10+N$10*N22+O$10*O22</f>
        <v>1831</v>
      </c>
      <c r="Q22" s="116">
        <f>P25*1000/(MAX(P$17,P$25,P$33,P$41,P$49,P$57,P$65,P$73,P$81,P$89))</f>
        <v>1000</v>
      </c>
    </row>
    <row r="23" spans="1:17" ht="12.75" customHeight="1" x14ac:dyDescent="0.2">
      <c r="A23" s="110"/>
      <c r="B23" s="114"/>
      <c r="C23" s="115"/>
      <c r="D23" s="47">
        <v>0</v>
      </c>
      <c r="E23" s="48">
        <v>0</v>
      </c>
      <c r="F23" s="48">
        <v>0</v>
      </c>
      <c r="G23" s="48">
        <v>0</v>
      </c>
      <c r="H23" s="48">
        <v>0</v>
      </c>
      <c r="I23" s="48">
        <v>0</v>
      </c>
      <c r="J23" s="48">
        <v>0</v>
      </c>
      <c r="K23" s="48">
        <v>0</v>
      </c>
      <c r="L23" s="48">
        <v>0</v>
      </c>
      <c r="M23" s="48">
        <v>0</v>
      </c>
      <c r="N23" s="48">
        <v>0</v>
      </c>
      <c r="O23" s="48">
        <v>0</v>
      </c>
      <c r="P23" s="30">
        <f>D23*D$10+E23*E$10+F23*F$10+G23*G$10+H23*H$10+I23*I$10+J23*J$10+K23*K$10+L23*L$10+M23*M$10+N$10*N23+O$10*O23</f>
        <v>0</v>
      </c>
      <c r="Q23" s="117"/>
    </row>
    <row r="24" spans="1:17" ht="12.75" customHeight="1" x14ac:dyDescent="0.2">
      <c r="A24" s="110"/>
      <c r="B24" s="114"/>
      <c r="C24" s="115"/>
      <c r="D24" s="47">
        <v>0</v>
      </c>
      <c r="E24" s="48">
        <v>0</v>
      </c>
      <c r="F24" s="48">
        <v>0</v>
      </c>
      <c r="G24" s="48">
        <v>0</v>
      </c>
      <c r="H24" s="48">
        <v>0</v>
      </c>
      <c r="I24" s="48">
        <v>0</v>
      </c>
      <c r="J24" s="48">
        <v>0</v>
      </c>
      <c r="K24" s="48">
        <v>0</v>
      </c>
      <c r="L24" s="48">
        <v>0</v>
      </c>
      <c r="M24" s="48">
        <v>0</v>
      </c>
      <c r="N24" s="48">
        <v>0</v>
      </c>
      <c r="O24" s="48">
        <v>0</v>
      </c>
      <c r="P24" s="30">
        <f>D24*D$10+E24*E$10+F24*F$10+G24*G$10+H24*H$10+I24*I$10+J24*J$10+K24*K$10+L24*L$10+M24*M$10+N$10*N24+O$10*O24</f>
        <v>0</v>
      </c>
      <c r="Q24" s="117"/>
    </row>
    <row r="25" spans="1:17" ht="15" customHeight="1" thickBot="1" x14ac:dyDescent="0.3">
      <c r="A25" s="110"/>
      <c r="B25" s="114"/>
      <c r="C25" s="115"/>
      <c r="D25" s="57"/>
      <c r="E25" s="58"/>
      <c r="F25" s="58"/>
      <c r="G25" s="58"/>
      <c r="H25" s="58"/>
      <c r="I25" s="58"/>
      <c r="J25" s="58"/>
      <c r="K25" s="58"/>
      <c r="L25" s="58"/>
      <c r="M25" s="58"/>
      <c r="N25" s="58"/>
      <c r="O25" s="58"/>
      <c r="P25" s="56">
        <f>P22+P23+P24</f>
        <v>1831</v>
      </c>
      <c r="Q25" s="118"/>
    </row>
    <row r="26" spans="1:17" ht="14.25" customHeight="1" x14ac:dyDescent="0.2">
      <c r="A26" s="110"/>
      <c r="B26" s="114"/>
      <c r="C26" s="115"/>
      <c r="D26" s="11">
        <v>7</v>
      </c>
      <c r="E26" s="12">
        <v>6</v>
      </c>
      <c r="F26" s="12">
        <v>7</v>
      </c>
      <c r="G26" s="12">
        <v>6</v>
      </c>
      <c r="H26" s="12">
        <v>7</v>
      </c>
      <c r="I26" s="12">
        <v>4</v>
      </c>
      <c r="J26" s="12">
        <v>6</v>
      </c>
      <c r="K26" s="12">
        <v>6</v>
      </c>
      <c r="L26" s="12">
        <v>7</v>
      </c>
      <c r="M26" s="12">
        <v>6</v>
      </c>
      <c r="N26" s="12">
        <v>5</v>
      </c>
      <c r="O26" s="12">
        <v>5</v>
      </c>
      <c r="P26" s="30">
        <f>D26*D$11+E26*E$11+F26*F$11+G26*G$11+H26*H$11+I26*I$11+J26*J$11+K26*K$11+L26*L$11+M26*M$11+N$11*N26+O$11*O26</f>
        <v>1911</v>
      </c>
      <c r="Q26" s="119">
        <f>P29*1000/(MAX(P$21,P$29,P$37,P$45,P$53,P$61,P$69,P$77,P$85,P$93))</f>
        <v>1000</v>
      </c>
    </row>
    <row r="27" spans="1:17" ht="12.75" customHeight="1" thickBot="1" x14ac:dyDescent="0.25">
      <c r="A27" s="110"/>
      <c r="B27" s="114"/>
      <c r="C27" s="115"/>
      <c r="D27" s="14">
        <v>0</v>
      </c>
      <c r="E27" s="15">
        <v>0</v>
      </c>
      <c r="F27" s="15">
        <v>0</v>
      </c>
      <c r="G27" s="15">
        <v>0</v>
      </c>
      <c r="H27" s="15">
        <v>0</v>
      </c>
      <c r="I27" s="15">
        <v>0</v>
      </c>
      <c r="J27" s="15">
        <v>0</v>
      </c>
      <c r="K27" s="15">
        <v>0</v>
      </c>
      <c r="L27" s="15">
        <v>0</v>
      </c>
      <c r="M27" s="15">
        <v>0</v>
      </c>
      <c r="N27" s="15">
        <v>0</v>
      </c>
      <c r="O27" s="15">
        <v>0</v>
      </c>
      <c r="P27" s="30">
        <f>D27*D$11+E27*E$11+F27*F$11+G27*G$11+H27*H$11+I27*I$11+J27*J$11+K27*K$11+L27*L$11+M27*M$11+N$11*N27+O$11*O27</f>
        <v>0</v>
      </c>
      <c r="Q27" s="120"/>
    </row>
    <row r="28" spans="1:17" ht="12.75" customHeight="1" thickBot="1" x14ac:dyDescent="0.25">
      <c r="A28" s="110"/>
      <c r="B28" s="42" t="s">
        <v>10</v>
      </c>
      <c r="C28" s="42" t="s">
        <v>93</v>
      </c>
      <c r="D28" s="14">
        <v>0</v>
      </c>
      <c r="E28" s="15">
        <v>0</v>
      </c>
      <c r="F28" s="15">
        <v>0</v>
      </c>
      <c r="G28" s="15">
        <v>0</v>
      </c>
      <c r="H28" s="15">
        <v>0</v>
      </c>
      <c r="I28" s="15">
        <v>0</v>
      </c>
      <c r="J28" s="15">
        <v>0</v>
      </c>
      <c r="K28" s="15">
        <v>0</v>
      </c>
      <c r="L28" s="15">
        <v>0</v>
      </c>
      <c r="M28" s="15">
        <v>0</v>
      </c>
      <c r="N28" s="15">
        <v>0</v>
      </c>
      <c r="O28" s="15">
        <v>0</v>
      </c>
      <c r="P28" s="30">
        <f>D28*D$11+E28*E$11+F28*F$11+G28*G$11+H28*H$11+I28*I$11+J28*J$11+K28*K$11+L28*L$11+M28*M$11+N$11*N28+O$11*O28</f>
        <v>0</v>
      </c>
      <c r="Q28" s="120"/>
    </row>
    <row r="29" spans="1:17" ht="15" customHeight="1" thickBot="1" x14ac:dyDescent="0.3">
      <c r="A29" s="111"/>
      <c r="B29" s="43">
        <f>Q22</f>
        <v>1000</v>
      </c>
      <c r="C29" s="44">
        <f>Q26</f>
        <v>1000</v>
      </c>
      <c r="D29" s="57"/>
      <c r="E29" s="58"/>
      <c r="F29" s="58"/>
      <c r="G29" s="58"/>
      <c r="H29" s="58"/>
      <c r="I29" s="58"/>
      <c r="J29" s="58"/>
      <c r="K29" s="58"/>
      <c r="L29" s="58"/>
      <c r="M29" s="58"/>
      <c r="N29" s="58"/>
      <c r="O29" s="58"/>
      <c r="P29" s="41">
        <f>P26+P27+P28</f>
        <v>1911</v>
      </c>
      <c r="Q29" s="121"/>
    </row>
    <row r="30" spans="1:17" ht="14.25" customHeight="1" x14ac:dyDescent="0.2">
      <c r="A30" s="109" t="str">
        <f>Clasifficación!A34</f>
        <v>I_3</v>
      </c>
      <c r="B30" s="112" t="str">
        <f>Clasifficación!B34</f>
        <v>ANDRES GUILLAMOT</v>
      </c>
      <c r="C30" s="113"/>
      <c r="D30" s="45">
        <v>5</v>
      </c>
      <c r="E30" s="46">
        <v>6</v>
      </c>
      <c r="F30" s="46">
        <v>7</v>
      </c>
      <c r="G30" s="46">
        <v>5</v>
      </c>
      <c r="H30" s="46">
        <v>7</v>
      </c>
      <c r="I30" s="46">
        <v>7</v>
      </c>
      <c r="J30" s="46">
        <v>5</v>
      </c>
      <c r="K30" s="46">
        <v>5</v>
      </c>
      <c r="L30" s="46">
        <v>7</v>
      </c>
      <c r="M30" s="46">
        <v>5</v>
      </c>
      <c r="N30" s="46">
        <v>5</v>
      </c>
      <c r="O30" s="46">
        <v>5</v>
      </c>
      <c r="P30" s="29">
        <f>D30*D$10+E30*E$10+F30*F$10+G30*G$10+H30*H$10+I30*I$10+J30*J$10+K30*K$10+L30*L$10+M30*M$10+N$10*N30+O$10*O30</f>
        <v>1796</v>
      </c>
      <c r="Q30" s="116">
        <f>P33*1000/(MAX(P$17,P$25,P$33,P$41,P$49,P$57,P$65,P$73,P$81,P$89))</f>
        <v>980.88476242490447</v>
      </c>
    </row>
    <row r="31" spans="1:17" ht="12.75" customHeight="1" x14ac:dyDescent="0.2">
      <c r="A31" s="110"/>
      <c r="B31" s="114"/>
      <c r="C31" s="115"/>
      <c r="D31" s="47">
        <v>0</v>
      </c>
      <c r="E31" s="48">
        <v>0</v>
      </c>
      <c r="F31" s="48">
        <v>0</v>
      </c>
      <c r="G31" s="48">
        <v>0</v>
      </c>
      <c r="H31" s="48">
        <v>0</v>
      </c>
      <c r="I31" s="48">
        <v>0</v>
      </c>
      <c r="J31" s="48">
        <v>0</v>
      </c>
      <c r="K31" s="48">
        <v>0</v>
      </c>
      <c r="L31" s="48">
        <v>0</v>
      </c>
      <c r="M31" s="48">
        <v>0</v>
      </c>
      <c r="N31" s="48">
        <v>0</v>
      </c>
      <c r="O31" s="48">
        <v>0</v>
      </c>
      <c r="P31" s="30">
        <f>D31*D$10+E31*E$10+F31*F$10+G31*G$10+H31*H$10+I31*I$10+J31*J$10+K31*K$10+L31*L$10+M31*M$10+N$10*N31+O$10*O31</f>
        <v>0</v>
      </c>
      <c r="Q31" s="117"/>
    </row>
    <row r="32" spans="1:17" ht="12.75" customHeight="1" x14ac:dyDescent="0.2">
      <c r="A32" s="110"/>
      <c r="B32" s="114"/>
      <c r="C32" s="115"/>
      <c r="D32" s="47">
        <v>0</v>
      </c>
      <c r="E32" s="48">
        <v>0</v>
      </c>
      <c r="F32" s="48">
        <v>0</v>
      </c>
      <c r="G32" s="48">
        <v>0</v>
      </c>
      <c r="H32" s="48">
        <v>0</v>
      </c>
      <c r="I32" s="48">
        <v>0</v>
      </c>
      <c r="J32" s="48">
        <v>0</v>
      </c>
      <c r="K32" s="48">
        <v>0</v>
      </c>
      <c r="L32" s="48">
        <v>0</v>
      </c>
      <c r="M32" s="48">
        <v>0</v>
      </c>
      <c r="N32" s="48">
        <v>0</v>
      </c>
      <c r="O32" s="48">
        <v>0</v>
      </c>
      <c r="P32" s="30">
        <f>D32*D$10+E32*E$10+F32*F$10+G32*G$10+H32*H$10+I32*I$10+J32*J$10+K32*K$10+L32*L$10+M32*M$10+N$10*N32+O$10*O32</f>
        <v>0</v>
      </c>
      <c r="Q32" s="117"/>
    </row>
    <row r="33" spans="1:17" ht="15" customHeight="1" thickBot="1" x14ac:dyDescent="0.3">
      <c r="A33" s="110"/>
      <c r="B33" s="114"/>
      <c r="C33" s="115"/>
      <c r="D33" s="57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6">
        <f>P30+P31+P32</f>
        <v>1796</v>
      </c>
      <c r="Q33" s="118"/>
    </row>
    <row r="34" spans="1:17" ht="14.25" customHeight="1" x14ac:dyDescent="0.2">
      <c r="A34" s="110"/>
      <c r="B34" s="114"/>
      <c r="C34" s="115"/>
      <c r="D34" s="11">
        <v>7</v>
      </c>
      <c r="E34" s="12">
        <v>6</v>
      </c>
      <c r="F34" s="12">
        <v>6</v>
      </c>
      <c r="G34" s="12">
        <v>5</v>
      </c>
      <c r="H34" s="12">
        <v>6</v>
      </c>
      <c r="I34" s="12">
        <v>4</v>
      </c>
      <c r="J34" s="12">
        <v>7</v>
      </c>
      <c r="K34" s="12">
        <v>5</v>
      </c>
      <c r="L34" s="12">
        <v>6</v>
      </c>
      <c r="M34" s="12">
        <v>6</v>
      </c>
      <c r="N34" s="12">
        <v>5</v>
      </c>
      <c r="O34" s="12">
        <v>5</v>
      </c>
      <c r="P34" s="30">
        <f>D34*D$11+E34*E$11+F34*F$11+G34*G$11+H34*H$11+I34*I$11+J34*J$11+K34*K$11+L34*L$11+M34*M$11+N$11*N34+O$11*O34</f>
        <v>1813</v>
      </c>
      <c r="Q34" s="119">
        <f>P37*1000/(MAX(P$21,P$29,P$37,P$45,P$53,P$61,P$69,P$77,P$85,P$93))</f>
        <v>948.71794871794873</v>
      </c>
    </row>
    <row r="35" spans="1:17" ht="12.75" customHeight="1" thickBot="1" x14ac:dyDescent="0.25">
      <c r="A35" s="110"/>
      <c r="B35" s="114"/>
      <c r="C35" s="115"/>
      <c r="D35" s="14">
        <v>0</v>
      </c>
      <c r="E35" s="15">
        <v>0</v>
      </c>
      <c r="F35" s="15">
        <v>0</v>
      </c>
      <c r="G35" s="15">
        <v>0</v>
      </c>
      <c r="H35" s="15">
        <v>0</v>
      </c>
      <c r="I35" s="15">
        <v>0</v>
      </c>
      <c r="J35" s="15">
        <v>0</v>
      </c>
      <c r="K35" s="15">
        <v>0</v>
      </c>
      <c r="L35" s="15">
        <v>0</v>
      </c>
      <c r="M35" s="15">
        <v>0</v>
      </c>
      <c r="N35" s="15">
        <v>0</v>
      </c>
      <c r="O35" s="15">
        <v>0</v>
      </c>
      <c r="P35" s="30">
        <f>D35*D$11+E35*E$11+F35*F$11+G35*G$11+H35*H$11+I35*I$11+J35*J$11+K35*K$11+L35*L$11+M35*M$11+N$11*N35+O$11*O35</f>
        <v>0</v>
      </c>
      <c r="Q35" s="120"/>
    </row>
    <row r="36" spans="1:17" ht="12.75" customHeight="1" thickBot="1" x14ac:dyDescent="0.25">
      <c r="A36" s="110"/>
      <c r="B36" s="42" t="s">
        <v>10</v>
      </c>
      <c r="C36" s="42" t="s">
        <v>93</v>
      </c>
      <c r="D36" s="14">
        <v>0</v>
      </c>
      <c r="E36" s="15">
        <v>0</v>
      </c>
      <c r="F36" s="15">
        <v>0</v>
      </c>
      <c r="G36" s="15">
        <v>0</v>
      </c>
      <c r="H36" s="15">
        <v>0</v>
      </c>
      <c r="I36" s="15">
        <v>0</v>
      </c>
      <c r="J36" s="15">
        <v>0</v>
      </c>
      <c r="K36" s="15">
        <v>0</v>
      </c>
      <c r="L36" s="15">
        <v>0</v>
      </c>
      <c r="M36" s="15">
        <v>0</v>
      </c>
      <c r="N36" s="15">
        <v>0</v>
      </c>
      <c r="O36" s="15">
        <v>0</v>
      </c>
      <c r="P36" s="30">
        <f>D36*D$11+E36*E$11+F36*F$11+G36*G$11+H36*H$11+I36*I$11+J36*J$11+K36*K$11+L36*L$11+M36*M$11+N$11*N36+O$11*O36</f>
        <v>0</v>
      </c>
      <c r="Q36" s="120"/>
    </row>
    <row r="37" spans="1:17" ht="15" customHeight="1" thickBot="1" x14ac:dyDescent="0.3">
      <c r="A37" s="111"/>
      <c r="B37" s="43">
        <f>Q30</f>
        <v>980.88476242490447</v>
      </c>
      <c r="C37" s="44">
        <f>Q34</f>
        <v>948.71794871794873</v>
      </c>
      <c r="D37" s="57"/>
      <c r="E37" s="58"/>
      <c r="F37" s="58"/>
      <c r="G37" s="58"/>
      <c r="H37" s="58"/>
      <c r="I37" s="58"/>
      <c r="J37" s="58"/>
      <c r="K37" s="58"/>
      <c r="L37" s="58"/>
      <c r="M37" s="58"/>
      <c r="N37" s="58"/>
      <c r="O37" s="58"/>
      <c r="P37" s="41">
        <f>P34+P35+P36</f>
        <v>1813</v>
      </c>
      <c r="Q37" s="121"/>
    </row>
    <row r="38" spans="1:17" ht="14.25" customHeight="1" x14ac:dyDescent="0.2">
      <c r="A38" s="109" t="str">
        <f>Clasifficación!A35</f>
        <v>I_4</v>
      </c>
      <c r="B38" s="112" t="str">
        <f>Clasifficación!B35</f>
        <v>BENJAMIN MORENO PALACIOS</v>
      </c>
      <c r="C38" s="113"/>
      <c r="D38" s="45">
        <v>4</v>
      </c>
      <c r="E38" s="46">
        <v>6</v>
      </c>
      <c r="F38" s="46">
        <v>5</v>
      </c>
      <c r="G38" s="46">
        <v>0</v>
      </c>
      <c r="H38" s="46">
        <v>4</v>
      </c>
      <c r="I38" s="46">
        <v>3</v>
      </c>
      <c r="J38" s="46">
        <v>3</v>
      </c>
      <c r="K38" s="46">
        <v>4</v>
      </c>
      <c r="L38" s="46">
        <v>4</v>
      </c>
      <c r="M38" s="46">
        <v>5</v>
      </c>
      <c r="N38" s="46">
        <v>5</v>
      </c>
      <c r="O38" s="46">
        <v>5</v>
      </c>
      <c r="P38" s="29">
        <f>D38*D$10+E38*E$10+F38*F$10+G38*G$10+H38*H$10+I38*I$10+J38*J$10+K38*K$10+L38*L$10+M38*M$10+N$10*N38+O$10*O38</f>
        <v>1102</v>
      </c>
      <c r="Q38" s="116">
        <f>P41*1000/(MAX(P$17,P$25,P$33,P$41,P$49,P$57,P$65,P$73,P$81,P$89))</f>
        <v>610.04915346805024</v>
      </c>
    </row>
    <row r="39" spans="1:17" ht="12.75" customHeight="1" x14ac:dyDescent="0.2">
      <c r="A39" s="110"/>
      <c r="B39" s="114"/>
      <c r="C39" s="115"/>
      <c r="D39" s="47">
        <v>0</v>
      </c>
      <c r="E39" s="48">
        <v>0</v>
      </c>
      <c r="F39" s="48">
        <v>0</v>
      </c>
      <c r="G39" s="48">
        <v>0</v>
      </c>
      <c r="H39" s="48">
        <v>0</v>
      </c>
      <c r="I39" s="48">
        <v>0</v>
      </c>
      <c r="J39" s="48">
        <v>0</v>
      </c>
      <c r="K39" s="48">
        <v>0</v>
      </c>
      <c r="L39" s="48">
        <v>0</v>
      </c>
      <c r="M39" s="48">
        <v>0</v>
      </c>
      <c r="N39" s="48">
        <v>0</v>
      </c>
      <c r="O39" s="48">
        <v>5</v>
      </c>
      <c r="P39" s="30">
        <f>D39*D$10+E39*E$10+F39*F$10+G39*G$10+H39*H$10+I39*I$10+J39*J$10+K39*K$10+L39*L$10+M39*M$10+N$10*N39+O$10*O39</f>
        <v>15</v>
      </c>
      <c r="Q39" s="117"/>
    </row>
    <row r="40" spans="1:17" ht="12.75" customHeight="1" x14ac:dyDescent="0.2">
      <c r="A40" s="110"/>
      <c r="B40" s="114"/>
      <c r="C40" s="115"/>
      <c r="D40" s="47">
        <v>0</v>
      </c>
      <c r="E40" s="48">
        <v>0</v>
      </c>
      <c r="F40" s="48">
        <v>0</v>
      </c>
      <c r="G40" s="48">
        <v>0</v>
      </c>
      <c r="H40" s="48">
        <v>0</v>
      </c>
      <c r="I40" s="48">
        <v>0</v>
      </c>
      <c r="J40" s="48">
        <v>0</v>
      </c>
      <c r="K40" s="48">
        <v>0</v>
      </c>
      <c r="L40" s="48">
        <v>0</v>
      </c>
      <c r="M40" s="48">
        <v>0</v>
      </c>
      <c r="N40" s="48">
        <v>0</v>
      </c>
      <c r="O40" s="48">
        <v>0</v>
      </c>
      <c r="P40" s="30">
        <f>D40*D$10+E40*E$10+F40*F$10+G40*G$10+H40*H$10+I40*I$10+J40*J$10+K40*K$10+L40*L$10+M40*M$10+N$10*N40+O$10*O40</f>
        <v>0</v>
      </c>
      <c r="Q40" s="117"/>
    </row>
    <row r="41" spans="1:17" ht="15" customHeight="1" thickBot="1" x14ac:dyDescent="0.3">
      <c r="A41" s="110"/>
      <c r="B41" s="114"/>
      <c r="C41" s="115"/>
      <c r="D41" s="57"/>
      <c r="E41" s="58"/>
      <c r="F41" s="58"/>
      <c r="G41" s="58"/>
      <c r="H41" s="58"/>
      <c r="I41" s="58"/>
      <c r="J41" s="58"/>
      <c r="K41" s="58"/>
      <c r="L41" s="58"/>
      <c r="M41" s="58"/>
      <c r="N41" s="58"/>
      <c r="O41" s="58"/>
      <c r="P41" s="56">
        <f>P38+P39+P40</f>
        <v>1117</v>
      </c>
      <c r="Q41" s="118"/>
    </row>
    <row r="42" spans="1:17" ht="14.25" customHeight="1" x14ac:dyDescent="0.2">
      <c r="A42" s="110"/>
      <c r="B42" s="114"/>
      <c r="C42" s="115"/>
      <c r="D42" s="11">
        <v>0</v>
      </c>
      <c r="E42" s="12">
        <v>7</v>
      </c>
      <c r="F42" s="12">
        <v>0</v>
      </c>
      <c r="G42" s="12">
        <v>4</v>
      </c>
      <c r="H42" s="12">
        <v>5</v>
      </c>
      <c r="I42" s="12">
        <v>0</v>
      </c>
      <c r="J42" s="12">
        <v>4</v>
      </c>
      <c r="K42" s="12">
        <v>4</v>
      </c>
      <c r="L42" s="12">
        <v>4</v>
      </c>
      <c r="M42" s="12">
        <v>4</v>
      </c>
      <c r="N42" s="12">
        <v>5</v>
      </c>
      <c r="O42" s="12">
        <v>5</v>
      </c>
      <c r="P42" s="30">
        <f>D42*D$11+E42*E$11+F42*F$11+G42*G$11+H42*H$11+I42*I$11+J42*J$11+K42*K$11+L42*L$11+M42*M$11+N$11*N42+O$11*O42</f>
        <v>1042</v>
      </c>
      <c r="Q42" s="119">
        <f>P45*1000/(MAX(P$21,P$29,P$37,P$45,P$53,P$61,P$69,P$77,P$85,P$93))</f>
        <v>545.26425954997387</v>
      </c>
    </row>
    <row r="43" spans="1:17" ht="12.75" customHeight="1" thickBot="1" x14ac:dyDescent="0.25">
      <c r="A43" s="110"/>
      <c r="B43" s="114"/>
      <c r="C43" s="115"/>
      <c r="D43" s="14">
        <v>0</v>
      </c>
      <c r="E43" s="15">
        <v>0</v>
      </c>
      <c r="F43" s="15">
        <v>0</v>
      </c>
      <c r="G43" s="15">
        <v>0</v>
      </c>
      <c r="H43" s="15">
        <v>0</v>
      </c>
      <c r="I43" s="15">
        <v>0</v>
      </c>
      <c r="J43" s="15">
        <v>0</v>
      </c>
      <c r="K43" s="15">
        <v>0</v>
      </c>
      <c r="L43" s="15">
        <v>0</v>
      </c>
      <c r="M43" s="15">
        <v>0</v>
      </c>
      <c r="N43" s="15">
        <v>0</v>
      </c>
      <c r="O43" s="15">
        <v>0</v>
      </c>
      <c r="P43" s="30">
        <f>D43*D$11+E43*E$11+F43*F$11+G43*G$11+H43*H$11+I43*I$11+J43*J$11+K43*K$11+L43*L$11+M43*M$11+N$11*N43+O$11*O43</f>
        <v>0</v>
      </c>
      <c r="Q43" s="120"/>
    </row>
    <row r="44" spans="1:17" ht="12.75" customHeight="1" thickBot="1" x14ac:dyDescent="0.25">
      <c r="A44" s="110"/>
      <c r="B44" s="42" t="s">
        <v>10</v>
      </c>
      <c r="C44" s="42" t="s">
        <v>93</v>
      </c>
      <c r="D44" s="14">
        <v>0</v>
      </c>
      <c r="E44" s="15">
        <v>0</v>
      </c>
      <c r="F44" s="15">
        <v>0</v>
      </c>
      <c r="G44" s="15">
        <v>0</v>
      </c>
      <c r="H44" s="15">
        <v>0</v>
      </c>
      <c r="I44" s="15">
        <v>0</v>
      </c>
      <c r="J44" s="15">
        <v>0</v>
      </c>
      <c r="K44" s="15">
        <v>0</v>
      </c>
      <c r="L44" s="15">
        <v>0</v>
      </c>
      <c r="M44" s="15">
        <v>0</v>
      </c>
      <c r="N44" s="15">
        <v>0</v>
      </c>
      <c r="O44" s="15">
        <v>0</v>
      </c>
      <c r="P44" s="30">
        <f>D44*D$11+E44*E$11+F44*F$11+G44*G$11+H44*H$11+I44*I$11+J44*J$11+K44*K$11+L44*L$11+M44*M$11+N$11*N44+O$11*O44</f>
        <v>0</v>
      </c>
      <c r="Q44" s="120"/>
    </row>
    <row r="45" spans="1:17" ht="15" customHeight="1" thickBot="1" x14ac:dyDescent="0.3">
      <c r="A45" s="111"/>
      <c r="B45" s="43">
        <f>Q38</f>
        <v>610.04915346805024</v>
      </c>
      <c r="C45" s="44">
        <f>Q42</f>
        <v>545.26425954997387</v>
      </c>
      <c r="D45" s="57"/>
      <c r="E45" s="58"/>
      <c r="F45" s="58"/>
      <c r="G45" s="58"/>
      <c r="H45" s="58"/>
      <c r="I45" s="58"/>
      <c r="J45" s="58"/>
      <c r="K45" s="58"/>
      <c r="L45" s="58"/>
      <c r="M45" s="58"/>
      <c r="N45" s="58"/>
      <c r="O45" s="58"/>
      <c r="P45" s="41">
        <f>P42+P43+P44</f>
        <v>1042</v>
      </c>
      <c r="Q45" s="121"/>
    </row>
    <row r="46" spans="1:17" ht="14.25" customHeight="1" x14ac:dyDescent="0.2">
      <c r="A46" s="109" t="str">
        <f>Clasifficación!A36</f>
        <v>I_5</v>
      </c>
      <c r="B46" s="112" t="str">
        <f>Clasifficación!B36</f>
        <v>JAVIER CALZADO CALLEJO</v>
      </c>
      <c r="C46" s="113"/>
      <c r="D46" s="45">
        <v>6</v>
      </c>
      <c r="E46" s="46">
        <v>7</v>
      </c>
      <c r="F46" s="46">
        <v>7</v>
      </c>
      <c r="G46" s="46">
        <v>0</v>
      </c>
      <c r="H46" s="46">
        <v>6</v>
      </c>
      <c r="I46" s="46">
        <v>6</v>
      </c>
      <c r="J46" s="46">
        <v>7</v>
      </c>
      <c r="K46" s="46">
        <v>6</v>
      </c>
      <c r="L46" s="46">
        <v>5</v>
      </c>
      <c r="M46" s="46">
        <v>7</v>
      </c>
      <c r="N46" s="46">
        <v>5</v>
      </c>
      <c r="O46" s="46">
        <v>5</v>
      </c>
      <c r="P46" s="29">
        <f>D46*D$10+E46*E$10+F46*F$10+G46*G$10+H46*H$10+I46*I$10+J46*J$10+K46*K$10+L46*L$10+M46*M$10+N$10*N46+O$10*O46</f>
        <v>1609</v>
      </c>
      <c r="Q46" s="116">
        <f>P49*1000/(MAX(P$17,P$25,P$33,P$41,P$49,P$57,P$65,P$73,P$81,P$89))</f>
        <v>878.75477880939377</v>
      </c>
    </row>
    <row r="47" spans="1:17" ht="12.75" customHeight="1" x14ac:dyDescent="0.2">
      <c r="A47" s="110"/>
      <c r="B47" s="114"/>
      <c r="C47" s="115"/>
      <c r="D47" s="47">
        <v>0</v>
      </c>
      <c r="E47" s="48">
        <v>0</v>
      </c>
      <c r="F47" s="48">
        <v>0</v>
      </c>
      <c r="G47" s="48">
        <v>0</v>
      </c>
      <c r="H47" s="48">
        <v>0</v>
      </c>
      <c r="I47" s="48">
        <v>0</v>
      </c>
      <c r="J47" s="48">
        <v>0</v>
      </c>
      <c r="K47" s="48">
        <v>0</v>
      </c>
      <c r="L47" s="48">
        <v>0</v>
      </c>
      <c r="M47" s="48">
        <v>0</v>
      </c>
      <c r="N47" s="48">
        <v>0</v>
      </c>
      <c r="O47" s="48">
        <v>0</v>
      </c>
      <c r="P47" s="30">
        <f>D47*D$10+E47*E$10+F47*F$10+G47*G$10+H47*H$10+I47*I$10+J47*J$10+K47*K$10+L47*L$10+M47*M$10+N$10*N47+O$10*O47</f>
        <v>0</v>
      </c>
      <c r="Q47" s="117"/>
    </row>
    <row r="48" spans="1:17" ht="12.75" customHeight="1" x14ac:dyDescent="0.2">
      <c r="A48" s="110"/>
      <c r="B48" s="114"/>
      <c r="C48" s="115"/>
      <c r="D48" s="47">
        <v>0</v>
      </c>
      <c r="E48" s="48">
        <v>0</v>
      </c>
      <c r="F48" s="48">
        <v>0</v>
      </c>
      <c r="G48" s="48">
        <v>0</v>
      </c>
      <c r="H48" s="48">
        <v>0</v>
      </c>
      <c r="I48" s="48">
        <v>0</v>
      </c>
      <c r="J48" s="48">
        <v>0</v>
      </c>
      <c r="K48" s="48">
        <v>0</v>
      </c>
      <c r="L48" s="48">
        <v>0</v>
      </c>
      <c r="M48" s="48">
        <v>0</v>
      </c>
      <c r="N48" s="48">
        <v>0</v>
      </c>
      <c r="O48" s="48">
        <v>0</v>
      </c>
      <c r="P48" s="30">
        <f>D48*D$10+E48*E$10+F48*F$10+G48*G$10+H48*H$10+I48*I$10+J48*J$10+K48*K$10+L48*L$10+M48*M$10+N$10*N48+O$10*O48</f>
        <v>0</v>
      </c>
      <c r="Q48" s="117"/>
    </row>
    <row r="49" spans="1:17" ht="15" customHeight="1" thickBot="1" x14ac:dyDescent="0.3">
      <c r="A49" s="110"/>
      <c r="B49" s="114"/>
      <c r="C49" s="115"/>
      <c r="D49" s="57"/>
      <c r="E49" s="58"/>
      <c r="F49" s="58"/>
      <c r="G49" s="58"/>
      <c r="H49" s="58"/>
      <c r="I49" s="58"/>
      <c r="J49" s="58"/>
      <c r="K49" s="58"/>
      <c r="L49" s="58"/>
      <c r="M49" s="58"/>
      <c r="N49" s="58"/>
      <c r="O49" s="58"/>
      <c r="P49" s="56">
        <f>P46+P47+P48</f>
        <v>1609</v>
      </c>
      <c r="Q49" s="118"/>
    </row>
    <row r="50" spans="1:17" ht="14.25" customHeight="1" x14ac:dyDescent="0.2">
      <c r="A50" s="110"/>
      <c r="B50" s="114"/>
      <c r="C50" s="115"/>
      <c r="D50" s="11">
        <v>6</v>
      </c>
      <c r="E50" s="12">
        <v>5</v>
      </c>
      <c r="F50" s="12">
        <v>7</v>
      </c>
      <c r="G50" s="12">
        <v>6</v>
      </c>
      <c r="H50" s="12">
        <v>6</v>
      </c>
      <c r="I50" s="12">
        <v>4</v>
      </c>
      <c r="J50" s="12">
        <v>7</v>
      </c>
      <c r="K50" s="12">
        <v>7</v>
      </c>
      <c r="L50" s="12">
        <v>6</v>
      </c>
      <c r="M50" s="12">
        <v>6</v>
      </c>
      <c r="N50" s="12">
        <v>5</v>
      </c>
      <c r="O50" s="12">
        <v>5</v>
      </c>
      <c r="P50" s="30">
        <f>D50*D$11+E50*E$11+F50*F$11+G50*G$11+H50*H$11+I50*I$11+J50*J$11+K50*K$11+L50*L$11+M50*M$11+N$11*N50+O$11*O50</f>
        <v>1859</v>
      </c>
      <c r="Q50" s="119">
        <f>P53*1000/(MAX(P$21,P$29,P$37,P$45,P$53,P$61,P$69,P$77,P$85,P$93))</f>
        <v>972.78911564625855</v>
      </c>
    </row>
    <row r="51" spans="1:17" ht="12.75" customHeight="1" thickBot="1" x14ac:dyDescent="0.25">
      <c r="A51" s="110"/>
      <c r="B51" s="114"/>
      <c r="C51" s="115"/>
      <c r="D51" s="14">
        <v>0</v>
      </c>
      <c r="E51" s="15">
        <v>0</v>
      </c>
      <c r="F51" s="15">
        <v>0</v>
      </c>
      <c r="G51" s="15">
        <v>0</v>
      </c>
      <c r="H51" s="15">
        <v>0</v>
      </c>
      <c r="I51" s="15">
        <v>0</v>
      </c>
      <c r="J51" s="15">
        <v>0</v>
      </c>
      <c r="K51" s="15">
        <v>0</v>
      </c>
      <c r="L51" s="15">
        <v>0</v>
      </c>
      <c r="M51" s="15">
        <v>0</v>
      </c>
      <c r="N51" s="15">
        <v>0</v>
      </c>
      <c r="O51" s="15">
        <v>0</v>
      </c>
      <c r="P51" s="30">
        <f>D51*D$11+E51*E$11+F51*F$11+G51*G$11+H51*H$11+I51*I$11+J51*J$11+K51*K$11+L51*L$11+M51*M$11+N$11*N51+O$11*O51</f>
        <v>0</v>
      </c>
      <c r="Q51" s="120"/>
    </row>
    <row r="52" spans="1:17" ht="12.75" customHeight="1" thickBot="1" x14ac:dyDescent="0.25">
      <c r="A52" s="110"/>
      <c r="B52" s="42" t="s">
        <v>10</v>
      </c>
      <c r="C52" s="42" t="s">
        <v>93</v>
      </c>
      <c r="D52" s="14">
        <v>0</v>
      </c>
      <c r="E52" s="15">
        <v>0</v>
      </c>
      <c r="F52" s="15">
        <v>0</v>
      </c>
      <c r="G52" s="15">
        <v>0</v>
      </c>
      <c r="H52" s="15">
        <v>0</v>
      </c>
      <c r="I52" s="15">
        <v>0</v>
      </c>
      <c r="J52" s="15">
        <v>0</v>
      </c>
      <c r="K52" s="15">
        <v>0</v>
      </c>
      <c r="L52" s="15">
        <v>0</v>
      </c>
      <c r="M52" s="15">
        <v>0</v>
      </c>
      <c r="N52" s="15">
        <v>0</v>
      </c>
      <c r="O52" s="15">
        <v>0</v>
      </c>
      <c r="P52" s="30">
        <f>D52*D$11+E52*E$11+F52*F$11+G52*G$11+H52*H$11+I52*I$11+J52*J$11+K52*K$11+L52*L$11+M52*M$11+N$11*N52+O$11*O52</f>
        <v>0</v>
      </c>
      <c r="Q52" s="120"/>
    </row>
    <row r="53" spans="1:17" ht="15" customHeight="1" thickBot="1" x14ac:dyDescent="0.3">
      <c r="A53" s="111"/>
      <c r="B53" s="43">
        <f>Q46</f>
        <v>878.75477880939377</v>
      </c>
      <c r="C53" s="44">
        <f>Q50</f>
        <v>972.78911564625855</v>
      </c>
      <c r="D53" s="57"/>
      <c r="E53" s="58"/>
      <c r="F53" s="58"/>
      <c r="G53" s="58"/>
      <c r="H53" s="58"/>
      <c r="I53" s="58"/>
      <c r="J53" s="58"/>
      <c r="K53" s="58"/>
      <c r="L53" s="58"/>
      <c r="M53" s="58"/>
      <c r="N53" s="58"/>
      <c r="O53" s="58"/>
      <c r="P53" s="41">
        <f>P50+P51+P52</f>
        <v>1859</v>
      </c>
      <c r="Q53" s="121"/>
    </row>
    <row r="54" spans="1:17" ht="14.25" customHeight="1" x14ac:dyDescent="0.2">
      <c r="A54" s="109" t="str">
        <f>Clasifficación!A37</f>
        <v>I_6</v>
      </c>
      <c r="B54" s="112" t="str">
        <f>Clasifficación!B37</f>
        <v>LUIS A. ORTIZ</v>
      </c>
      <c r="C54" s="113"/>
      <c r="D54" s="45">
        <v>3</v>
      </c>
      <c r="E54" s="46">
        <v>4</v>
      </c>
      <c r="F54" s="46">
        <v>5</v>
      </c>
      <c r="G54" s="46">
        <v>6</v>
      </c>
      <c r="H54" s="46">
        <v>6</v>
      </c>
      <c r="I54" s="46">
        <v>6</v>
      </c>
      <c r="J54" s="46">
        <v>6</v>
      </c>
      <c r="K54" s="46">
        <v>6</v>
      </c>
      <c r="L54" s="46">
        <v>6</v>
      </c>
      <c r="M54" s="46">
        <v>6</v>
      </c>
      <c r="N54" s="46">
        <v>5</v>
      </c>
      <c r="O54" s="46">
        <v>5</v>
      </c>
      <c r="P54" s="29">
        <f>D54*D$10+E54*E$10+F54*F$10+G54*G$10+H54*H$10+I54*I$10+J54*J$10+K54*K$10+L54*L$10+M54*M$10+N$10*N54+O$10*O54</f>
        <v>1618</v>
      </c>
      <c r="Q54" s="116">
        <f>P57*1000/(MAX(P$17,P$25,P$33,P$41,P$49,P$57,P$65,P$73,P$81,P$89))</f>
        <v>883.67012561441834</v>
      </c>
    </row>
    <row r="55" spans="1:17" ht="12.75" customHeight="1" x14ac:dyDescent="0.2">
      <c r="A55" s="110"/>
      <c r="B55" s="114"/>
      <c r="C55" s="115"/>
      <c r="D55" s="47">
        <v>0</v>
      </c>
      <c r="E55" s="48">
        <v>0</v>
      </c>
      <c r="F55" s="48">
        <v>0</v>
      </c>
      <c r="G55" s="48">
        <v>0</v>
      </c>
      <c r="H55" s="48">
        <v>0</v>
      </c>
      <c r="I55" s="48">
        <v>0</v>
      </c>
      <c r="J55" s="48">
        <v>0</v>
      </c>
      <c r="K55" s="48">
        <v>0</v>
      </c>
      <c r="L55" s="48">
        <v>0</v>
      </c>
      <c r="M55" s="48">
        <v>0</v>
      </c>
      <c r="N55" s="48">
        <v>0</v>
      </c>
      <c r="O55" s="48">
        <v>0</v>
      </c>
      <c r="P55" s="30">
        <f>D55*D$10+E55*E$10+F55*F$10+G55*G$10+H55*H$10+I55*I$10+J55*J$10+K55*K$10+L55*L$10+M55*M$10+N$10*N55+O$10*O55</f>
        <v>0</v>
      </c>
      <c r="Q55" s="117"/>
    </row>
    <row r="56" spans="1:17" ht="12.75" customHeight="1" x14ac:dyDescent="0.2">
      <c r="A56" s="110"/>
      <c r="B56" s="114"/>
      <c r="C56" s="115"/>
      <c r="D56" s="47">
        <v>0</v>
      </c>
      <c r="E56" s="48">
        <v>0</v>
      </c>
      <c r="F56" s="48">
        <v>0</v>
      </c>
      <c r="G56" s="48">
        <v>0</v>
      </c>
      <c r="H56" s="48">
        <v>0</v>
      </c>
      <c r="I56" s="48">
        <v>0</v>
      </c>
      <c r="J56" s="48">
        <v>0</v>
      </c>
      <c r="K56" s="48">
        <v>0</v>
      </c>
      <c r="L56" s="48">
        <v>0</v>
      </c>
      <c r="M56" s="48">
        <v>0</v>
      </c>
      <c r="N56" s="48">
        <v>0</v>
      </c>
      <c r="O56" s="48">
        <v>0</v>
      </c>
      <c r="P56" s="30">
        <f>D56*D$10+E56*E$10+F56*F$10+G56*G$10+H56*H$10+I56*I$10+J56*J$10+K56*K$10+L56*L$10+M56*M$10+N$10*N56+O$10*O56</f>
        <v>0</v>
      </c>
      <c r="Q56" s="117"/>
    </row>
    <row r="57" spans="1:17" ht="15" customHeight="1" thickBot="1" x14ac:dyDescent="0.3">
      <c r="A57" s="110"/>
      <c r="B57" s="114"/>
      <c r="C57" s="115"/>
      <c r="D57" s="57"/>
      <c r="E57" s="58"/>
      <c r="F57" s="58"/>
      <c r="G57" s="58"/>
      <c r="H57" s="58"/>
      <c r="I57" s="58"/>
      <c r="J57" s="58"/>
      <c r="K57" s="58"/>
      <c r="L57" s="58"/>
      <c r="M57" s="58"/>
      <c r="N57" s="58"/>
      <c r="O57" s="58"/>
      <c r="P57" s="56">
        <f>P54+P55+P56</f>
        <v>1618</v>
      </c>
      <c r="Q57" s="118"/>
    </row>
    <row r="58" spans="1:17" ht="14.25" customHeight="1" x14ac:dyDescent="0.2">
      <c r="A58" s="110"/>
      <c r="B58" s="114"/>
      <c r="C58" s="115"/>
      <c r="D58" s="11">
        <v>5</v>
      </c>
      <c r="E58" s="12">
        <v>7</v>
      </c>
      <c r="F58" s="12">
        <v>6</v>
      </c>
      <c r="G58" s="12">
        <v>7</v>
      </c>
      <c r="H58" s="12">
        <v>6</v>
      </c>
      <c r="I58" s="12">
        <v>3</v>
      </c>
      <c r="J58" s="12">
        <v>6</v>
      </c>
      <c r="K58" s="12">
        <v>6</v>
      </c>
      <c r="L58" s="12">
        <v>7</v>
      </c>
      <c r="M58" s="12">
        <v>6</v>
      </c>
      <c r="N58" s="12">
        <v>5</v>
      </c>
      <c r="O58" s="12">
        <v>5</v>
      </c>
      <c r="P58" s="30">
        <f>D58*D$11+E58*E$11+F58*F$11+G58*G$11+H58*H$11+I58*I$11+J58*J$11+K58*K$11+L58*L$11+M58*M$11+N$11*N58+O$11*O58</f>
        <v>1806</v>
      </c>
      <c r="Q58" s="119">
        <f>P61*1000/(MAX(P$21,P$29,P$37,P$45,P$53,P$61,P$69,P$77,P$85,P$93))</f>
        <v>945.05494505494505</v>
      </c>
    </row>
    <row r="59" spans="1:17" ht="12.75" customHeight="1" thickBot="1" x14ac:dyDescent="0.25">
      <c r="A59" s="110"/>
      <c r="B59" s="114"/>
      <c r="C59" s="115"/>
      <c r="D59" s="14">
        <v>0</v>
      </c>
      <c r="E59" s="15">
        <v>0</v>
      </c>
      <c r="F59" s="15">
        <v>0</v>
      </c>
      <c r="G59" s="15">
        <v>0</v>
      </c>
      <c r="H59" s="15">
        <v>0</v>
      </c>
      <c r="I59" s="15">
        <v>0</v>
      </c>
      <c r="J59" s="15">
        <v>0</v>
      </c>
      <c r="K59" s="15">
        <v>0</v>
      </c>
      <c r="L59" s="15">
        <v>0</v>
      </c>
      <c r="M59" s="15">
        <v>0</v>
      </c>
      <c r="N59" s="15">
        <v>0</v>
      </c>
      <c r="O59" s="15">
        <v>0</v>
      </c>
      <c r="P59" s="30">
        <f>D59*D$11+E59*E$11+F59*F$11+G59*G$11+H59*H$11+I59*I$11+J59*J$11+K59*K$11+L59*L$11+M59*M$11+N$11*N59+O$11*O59</f>
        <v>0</v>
      </c>
      <c r="Q59" s="120"/>
    </row>
    <row r="60" spans="1:17" ht="12.75" customHeight="1" thickBot="1" x14ac:dyDescent="0.25">
      <c r="A60" s="110"/>
      <c r="B60" s="42" t="s">
        <v>10</v>
      </c>
      <c r="C60" s="42" t="s">
        <v>93</v>
      </c>
      <c r="D60" s="14">
        <v>0</v>
      </c>
      <c r="E60" s="15">
        <v>0</v>
      </c>
      <c r="F60" s="15">
        <v>0</v>
      </c>
      <c r="G60" s="15">
        <v>0</v>
      </c>
      <c r="H60" s="15">
        <v>0</v>
      </c>
      <c r="I60" s="15">
        <v>0</v>
      </c>
      <c r="J60" s="15">
        <v>0</v>
      </c>
      <c r="K60" s="15">
        <v>0</v>
      </c>
      <c r="L60" s="15">
        <v>0</v>
      </c>
      <c r="M60" s="15">
        <v>0</v>
      </c>
      <c r="N60" s="15">
        <v>0</v>
      </c>
      <c r="O60" s="15">
        <v>0</v>
      </c>
      <c r="P60" s="30">
        <f>D60*D$11+E60*E$11+F60*F$11+G60*G$11+H60*H$11+I60*I$11+J60*J$11+K60*K$11+L60*L$11+M60*M$11+N$11*N60+O$11*O60</f>
        <v>0</v>
      </c>
      <c r="Q60" s="120"/>
    </row>
    <row r="61" spans="1:17" ht="15" customHeight="1" thickBot="1" x14ac:dyDescent="0.3">
      <c r="A61" s="111"/>
      <c r="B61" s="43">
        <f>Q54</f>
        <v>883.67012561441834</v>
      </c>
      <c r="C61" s="44">
        <f>Q58</f>
        <v>945.05494505494505</v>
      </c>
      <c r="D61" s="57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41">
        <f>P58+P59+P60</f>
        <v>1806</v>
      </c>
      <c r="Q61" s="121"/>
    </row>
    <row r="62" spans="1:17" ht="14.25" customHeight="1" x14ac:dyDescent="0.2">
      <c r="A62" s="109" t="str">
        <f>Clasifficación!A38</f>
        <v>I_7</v>
      </c>
      <c r="B62" s="112" t="str">
        <f>Clasifficación!B38</f>
        <v>PILOTO</v>
      </c>
      <c r="C62" s="113"/>
      <c r="D62" s="45">
        <v>0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v>0</v>
      </c>
      <c r="O62" s="46">
        <v>0</v>
      </c>
      <c r="P62" s="29">
        <f>D62*D$10+E62*E$10+F62*F$10+G62*G$10+H62*H$10+I62*I$10+J62*J$10+K62*K$10+L62*L$10+M62*M$10+N$10*N62+O$10*O62</f>
        <v>0</v>
      </c>
      <c r="Q62" s="116">
        <f>P65*1000/(MAX(P$17,P$25,P$33,P$41,P$49,P$57,P$65,P$73,P$81,P$89))</f>
        <v>0</v>
      </c>
    </row>
    <row r="63" spans="1:17" ht="12.75" customHeight="1" x14ac:dyDescent="0.2">
      <c r="A63" s="110"/>
      <c r="B63" s="114"/>
      <c r="C63" s="115"/>
      <c r="D63" s="47">
        <v>0</v>
      </c>
      <c r="E63" s="48">
        <v>0</v>
      </c>
      <c r="F63" s="48">
        <v>0</v>
      </c>
      <c r="G63" s="48">
        <v>0</v>
      </c>
      <c r="H63" s="48">
        <v>0</v>
      </c>
      <c r="I63" s="48">
        <v>0</v>
      </c>
      <c r="J63" s="48">
        <v>0</v>
      </c>
      <c r="K63" s="48">
        <v>0</v>
      </c>
      <c r="L63" s="48">
        <v>0</v>
      </c>
      <c r="M63" s="48">
        <v>0</v>
      </c>
      <c r="N63" s="48">
        <v>0</v>
      </c>
      <c r="O63" s="48">
        <v>0</v>
      </c>
      <c r="P63" s="30">
        <f>D63*D$10+E63*E$10+F63*F$10+G63*G$10+H63*H$10+I63*I$10+J63*J$10+K63*K$10+L63*L$10+M63*M$10+N$10*N63+O$10*O63</f>
        <v>0</v>
      </c>
      <c r="Q63" s="117"/>
    </row>
    <row r="64" spans="1:17" ht="12.75" customHeight="1" x14ac:dyDescent="0.2">
      <c r="A64" s="110"/>
      <c r="B64" s="114"/>
      <c r="C64" s="115"/>
      <c r="D64" s="47">
        <v>0</v>
      </c>
      <c r="E64" s="48">
        <v>0</v>
      </c>
      <c r="F64" s="48">
        <v>0</v>
      </c>
      <c r="G64" s="48">
        <v>0</v>
      </c>
      <c r="H64" s="48">
        <v>0</v>
      </c>
      <c r="I64" s="48">
        <v>0</v>
      </c>
      <c r="J64" s="48">
        <v>0</v>
      </c>
      <c r="K64" s="48">
        <v>0</v>
      </c>
      <c r="L64" s="48">
        <v>0</v>
      </c>
      <c r="M64" s="48">
        <v>0</v>
      </c>
      <c r="N64" s="48">
        <v>0</v>
      </c>
      <c r="O64" s="48">
        <v>0</v>
      </c>
      <c r="P64" s="30">
        <f>D64*D$10+E64*E$10+F64*F$10+G64*G$10+H64*H$10+I64*I$10+J64*J$10+K64*K$10+L64*L$10+M64*M$10+N$10*N64+O$10*O64</f>
        <v>0</v>
      </c>
      <c r="Q64" s="117"/>
    </row>
    <row r="65" spans="1:17" ht="15" customHeight="1" thickBot="1" x14ac:dyDescent="0.3">
      <c r="A65" s="110"/>
      <c r="B65" s="114"/>
      <c r="C65" s="115"/>
      <c r="D65" s="57"/>
      <c r="E65" s="58"/>
      <c r="F65" s="58"/>
      <c r="G65" s="58"/>
      <c r="H65" s="58"/>
      <c r="I65" s="58"/>
      <c r="J65" s="58"/>
      <c r="K65" s="58"/>
      <c r="L65" s="58"/>
      <c r="M65" s="58"/>
      <c r="N65" s="58"/>
      <c r="O65" s="58"/>
      <c r="P65" s="56">
        <f>P62+P63+P64</f>
        <v>0</v>
      </c>
      <c r="Q65" s="118"/>
    </row>
    <row r="66" spans="1:17" ht="14.25" customHeight="1" x14ac:dyDescent="0.2">
      <c r="A66" s="110"/>
      <c r="B66" s="114"/>
      <c r="C66" s="115"/>
      <c r="D66" s="11">
        <v>0</v>
      </c>
      <c r="E66" s="12">
        <v>0</v>
      </c>
      <c r="F66" s="12">
        <v>0</v>
      </c>
      <c r="G66" s="12">
        <v>0</v>
      </c>
      <c r="H66" s="12">
        <v>0</v>
      </c>
      <c r="I66" s="12">
        <v>0</v>
      </c>
      <c r="J66" s="12">
        <v>0</v>
      </c>
      <c r="K66" s="12">
        <v>0</v>
      </c>
      <c r="L66" s="12">
        <v>0</v>
      </c>
      <c r="M66" s="12">
        <v>0</v>
      </c>
      <c r="N66" s="12">
        <v>0</v>
      </c>
      <c r="O66" s="12">
        <v>0</v>
      </c>
      <c r="P66" s="30">
        <f>D66*D$11+E66*E$11+F66*F$11+G66*G$11+H66*H$11+I66*I$11+J66*J$11+K66*K$11+L66*L$11+M66*M$11+N$11*N66+O$11*O66</f>
        <v>0</v>
      </c>
      <c r="Q66" s="119">
        <f>P69*1000/(MAX(P$21,P$29,P$37,P$45,P$53,P$61,P$69,P$77,P$85,P$93))</f>
        <v>0</v>
      </c>
    </row>
    <row r="67" spans="1:17" ht="12.75" customHeight="1" thickBot="1" x14ac:dyDescent="0.25">
      <c r="A67" s="110"/>
      <c r="B67" s="114"/>
      <c r="C67" s="115"/>
      <c r="D67" s="14">
        <v>0</v>
      </c>
      <c r="E67" s="15">
        <v>0</v>
      </c>
      <c r="F67" s="15">
        <v>0</v>
      </c>
      <c r="G67" s="15">
        <v>0</v>
      </c>
      <c r="H67" s="15">
        <v>0</v>
      </c>
      <c r="I67" s="15">
        <v>0</v>
      </c>
      <c r="J67" s="15">
        <v>0</v>
      </c>
      <c r="K67" s="15">
        <v>0</v>
      </c>
      <c r="L67" s="15">
        <v>0</v>
      </c>
      <c r="M67" s="15">
        <v>0</v>
      </c>
      <c r="N67" s="15">
        <v>0</v>
      </c>
      <c r="O67" s="15">
        <v>0</v>
      </c>
      <c r="P67" s="30">
        <f>D67*D$11+E67*E$11+F67*F$11+G67*G$11+H67*H$11+I67*I$11+J67*J$11+K67*K$11+L67*L$11+M67*M$11+N$11*N67+O$11*O67</f>
        <v>0</v>
      </c>
      <c r="Q67" s="120"/>
    </row>
    <row r="68" spans="1:17" ht="12.75" customHeight="1" thickBot="1" x14ac:dyDescent="0.25">
      <c r="A68" s="110"/>
      <c r="B68" s="42" t="s">
        <v>10</v>
      </c>
      <c r="C68" s="42" t="s">
        <v>93</v>
      </c>
      <c r="D68" s="14">
        <v>0</v>
      </c>
      <c r="E68" s="15">
        <v>0</v>
      </c>
      <c r="F68" s="15">
        <v>0</v>
      </c>
      <c r="G68" s="15">
        <v>0</v>
      </c>
      <c r="H68" s="15">
        <v>0</v>
      </c>
      <c r="I68" s="15">
        <v>0</v>
      </c>
      <c r="J68" s="15">
        <v>0</v>
      </c>
      <c r="K68" s="15">
        <v>0</v>
      </c>
      <c r="L68" s="15">
        <v>0</v>
      </c>
      <c r="M68" s="15">
        <v>0</v>
      </c>
      <c r="N68" s="15">
        <v>0</v>
      </c>
      <c r="O68" s="15">
        <v>0</v>
      </c>
      <c r="P68" s="30">
        <f>D68*D$11+E68*E$11+F68*F$11+G68*G$11+H68*H$11+I68*I$11+J68*J$11+K68*K$11+L68*L$11+M68*M$11+N$11*N68+O$11*O68</f>
        <v>0</v>
      </c>
      <c r="Q68" s="120"/>
    </row>
    <row r="69" spans="1:17" ht="15" customHeight="1" thickBot="1" x14ac:dyDescent="0.3">
      <c r="A69" s="111"/>
      <c r="B69" s="43">
        <f>Q62</f>
        <v>0</v>
      </c>
      <c r="C69" s="44">
        <f>Q66</f>
        <v>0</v>
      </c>
      <c r="D69" s="57"/>
      <c r="E69" s="58"/>
      <c r="F69" s="58"/>
      <c r="G69" s="58"/>
      <c r="H69" s="58"/>
      <c r="I69" s="58"/>
      <c r="J69" s="58"/>
      <c r="K69" s="58"/>
      <c r="L69" s="58"/>
      <c r="M69" s="58"/>
      <c r="N69" s="58"/>
      <c r="O69" s="58"/>
      <c r="P69" s="41">
        <f>P66+P67+P68</f>
        <v>0</v>
      </c>
      <c r="Q69" s="121"/>
    </row>
    <row r="70" spans="1:17" ht="14.25" customHeight="1" x14ac:dyDescent="0.2">
      <c r="A70" s="109" t="str">
        <f>Clasifficación!A39</f>
        <v>I_8</v>
      </c>
      <c r="B70" s="112" t="str">
        <f>Clasifficación!B39</f>
        <v>PILOTO</v>
      </c>
      <c r="C70" s="113"/>
      <c r="D70" s="45">
        <v>0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v>0</v>
      </c>
      <c r="O70" s="46">
        <v>0</v>
      </c>
      <c r="P70" s="29">
        <f>D70*D$10+E70*E$10+F70*F$10+G70*G$10+H70*H$10+I70*I$10+J70*J$10+K70*K$10+L70*L$10+M70*M$10+N$10*N70+O$10*O70</f>
        <v>0</v>
      </c>
      <c r="Q70" s="116">
        <f>P73*1000/(MAX(P$17,P$25,P$33,P$41,P$49,P$57,P$65,P$73,P$81,P$89))</f>
        <v>0</v>
      </c>
    </row>
    <row r="71" spans="1:17" ht="12.75" customHeight="1" x14ac:dyDescent="0.2">
      <c r="A71" s="110"/>
      <c r="B71" s="114"/>
      <c r="C71" s="115"/>
      <c r="D71" s="47">
        <v>0</v>
      </c>
      <c r="E71" s="48">
        <v>0</v>
      </c>
      <c r="F71" s="48">
        <v>0</v>
      </c>
      <c r="G71" s="48">
        <v>0</v>
      </c>
      <c r="H71" s="48">
        <v>0</v>
      </c>
      <c r="I71" s="48">
        <v>0</v>
      </c>
      <c r="J71" s="48">
        <v>0</v>
      </c>
      <c r="K71" s="48">
        <v>0</v>
      </c>
      <c r="L71" s="48">
        <v>0</v>
      </c>
      <c r="M71" s="48">
        <v>0</v>
      </c>
      <c r="N71" s="48">
        <v>0</v>
      </c>
      <c r="O71" s="48">
        <v>0</v>
      </c>
      <c r="P71" s="30">
        <f>D71*D$10+E71*E$10+F71*F$10+G71*G$10+H71*H$10+I71*I$10+J71*J$10+K71*K$10+L71*L$10+M71*M$10+N$10*N71+O$10*O71</f>
        <v>0</v>
      </c>
      <c r="Q71" s="117"/>
    </row>
    <row r="72" spans="1:17" ht="12.75" customHeight="1" x14ac:dyDescent="0.2">
      <c r="A72" s="110"/>
      <c r="B72" s="114"/>
      <c r="C72" s="115"/>
      <c r="D72" s="47">
        <v>0</v>
      </c>
      <c r="E72" s="48">
        <v>0</v>
      </c>
      <c r="F72" s="48">
        <v>0</v>
      </c>
      <c r="G72" s="48">
        <v>0</v>
      </c>
      <c r="H72" s="48">
        <v>0</v>
      </c>
      <c r="I72" s="48">
        <v>0</v>
      </c>
      <c r="J72" s="48">
        <v>0</v>
      </c>
      <c r="K72" s="48">
        <v>0</v>
      </c>
      <c r="L72" s="48">
        <v>0</v>
      </c>
      <c r="M72" s="48">
        <v>0</v>
      </c>
      <c r="N72" s="48">
        <v>0</v>
      </c>
      <c r="O72" s="48">
        <v>0</v>
      </c>
      <c r="P72" s="30">
        <f>D72*D$10+E72*E$10+F72*F$10+G72*G$10+H72*H$10+I72*I$10+J72*J$10+K72*K$10+L72*L$10+M72*M$10+N$10*N72+O$10*O72</f>
        <v>0</v>
      </c>
      <c r="Q72" s="117"/>
    </row>
    <row r="73" spans="1:17" ht="15" customHeight="1" thickBot="1" x14ac:dyDescent="0.3">
      <c r="A73" s="110"/>
      <c r="B73" s="114"/>
      <c r="C73" s="115"/>
      <c r="D73" s="57"/>
      <c r="E73" s="58"/>
      <c r="F73" s="58"/>
      <c r="G73" s="58"/>
      <c r="H73" s="58"/>
      <c r="I73" s="58"/>
      <c r="J73" s="58"/>
      <c r="K73" s="58"/>
      <c r="L73" s="58"/>
      <c r="M73" s="58"/>
      <c r="N73" s="58"/>
      <c r="O73" s="58"/>
      <c r="P73" s="56">
        <f>P70+P71+P72</f>
        <v>0</v>
      </c>
      <c r="Q73" s="118"/>
    </row>
    <row r="74" spans="1:17" ht="14.25" customHeight="1" x14ac:dyDescent="0.2">
      <c r="A74" s="110"/>
      <c r="B74" s="114"/>
      <c r="C74" s="115"/>
      <c r="D74" s="11">
        <v>0</v>
      </c>
      <c r="E74" s="12">
        <v>0</v>
      </c>
      <c r="F74" s="12">
        <v>0</v>
      </c>
      <c r="G74" s="12">
        <v>0</v>
      </c>
      <c r="H74" s="12">
        <v>0</v>
      </c>
      <c r="I74" s="12">
        <v>0</v>
      </c>
      <c r="J74" s="12">
        <v>0</v>
      </c>
      <c r="K74" s="12">
        <v>0</v>
      </c>
      <c r="L74" s="12">
        <v>0</v>
      </c>
      <c r="M74" s="12">
        <v>0</v>
      </c>
      <c r="N74" s="12">
        <v>0</v>
      </c>
      <c r="O74" s="12">
        <v>0</v>
      </c>
      <c r="P74" s="30">
        <f>D74*D$11+E74*E$11+F74*F$11+G74*G$11+H74*H$11+I74*I$11+J74*J$11+K74*K$11+L74*L$11+M74*M$11+N$11*N74+O$11*O74</f>
        <v>0</v>
      </c>
      <c r="Q74" s="119">
        <f>P77*1000/(MAX(P$21,P$29,P$37,P$45,P$53,P$61,P$69,P$77,P$85,P$93))</f>
        <v>0</v>
      </c>
    </row>
    <row r="75" spans="1:17" ht="12.75" customHeight="1" thickBot="1" x14ac:dyDescent="0.25">
      <c r="A75" s="110"/>
      <c r="B75" s="114"/>
      <c r="C75" s="115"/>
      <c r="D75" s="14">
        <v>0</v>
      </c>
      <c r="E75" s="15">
        <v>0</v>
      </c>
      <c r="F75" s="15">
        <v>0</v>
      </c>
      <c r="G75" s="15">
        <v>0</v>
      </c>
      <c r="H75" s="15">
        <v>0</v>
      </c>
      <c r="I75" s="15">
        <v>0</v>
      </c>
      <c r="J75" s="15">
        <v>0</v>
      </c>
      <c r="K75" s="15">
        <v>0</v>
      </c>
      <c r="L75" s="15">
        <v>0</v>
      </c>
      <c r="M75" s="15">
        <v>0</v>
      </c>
      <c r="N75" s="15">
        <v>0</v>
      </c>
      <c r="O75" s="15">
        <v>0</v>
      </c>
      <c r="P75" s="30">
        <f>D75*D$11+E75*E$11+F75*F$11+G75*G$11+H75*H$11+I75*I$11+J75*J$11+K75*K$11+L75*L$11+M75*M$11+N$11*N75+O$11*O75</f>
        <v>0</v>
      </c>
      <c r="Q75" s="120"/>
    </row>
    <row r="76" spans="1:17" ht="12.75" customHeight="1" thickBot="1" x14ac:dyDescent="0.25">
      <c r="A76" s="110"/>
      <c r="B76" s="42" t="s">
        <v>10</v>
      </c>
      <c r="C76" s="42" t="s">
        <v>93</v>
      </c>
      <c r="D76" s="14">
        <v>0</v>
      </c>
      <c r="E76" s="15">
        <v>0</v>
      </c>
      <c r="F76" s="15">
        <v>0</v>
      </c>
      <c r="G76" s="15">
        <v>0</v>
      </c>
      <c r="H76" s="15">
        <v>0</v>
      </c>
      <c r="I76" s="15">
        <v>0</v>
      </c>
      <c r="J76" s="15">
        <v>0</v>
      </c>
      <c r="K76" s="15">
        <v>0</v>
      </c>
      <c r="L76" s="15">
        <v>0</v>
      </c>
      <c r="M76" s="15">
        <v>0</v>
      </c>
      <c r="N76" s="15">
        <v>0</v>
      </c>
      <c r="O76" s="15">
        <v>0</v>
      </c>
      <c r="P76" s="30">
        <f>D76*D$11+E76*E$11+F76*F$11+G76*G$11+H76*H$11+I76*I$11+J76*J$11+K76*K$11+L76*L$11+M76*M$11+N$11*N76+O$11*O76</f>
        <v>0</v>
      </c>
      <c r="Q76" s="120"/>
    </row>
    <row r="77" spans="1:17" ht="15" customHeight="1" thickBot="1" x14ac:dyDescent="0.3">
      <c r="A77" s="111"/>
      <c r="B77" s="43">
        <f>Q70</f>
        <v>0</v>
      </c>
      <c r="C77" s="44">
        <f>Q74</f>
        <v>0</v>
      </c>
      <c r="D77" s="57"/>
      <c r="E77" s="58"/>
      <c r="F77" s="58"/>
      <c r="G77" s="58"/>
      <c r="H77" s="58"/>
      <c r="I77" s="58"/>
      <c r="J77" s="58"/>
      <c r="K77" s="58"/>
      <c r="L77" s="58"/>
      <c r="M77" s="58"/>
      <c r="N77" s="58"/>
      <c r="O77" s="58"/>
      <c r="P77" s="41">
        <f>P74+P75+P76</f>
        <v>0</v>
      </c>
      <c r="Q77" s="121"/>
    </row>
    <row r="78" spans="1:17" ht="14.25" customHeight="1" x14ac:dyDescent="0.2">
      <c r="A78" s="109" t="str">
        <f>Clasifficación!A40</f>
        <v>I_9</v>
      </c>
      <c r="B78" s="112" t="str">
        <f>Clasifficación!B40</f>
        <v>PILOTO</v>
      </c>
      <c r="C78" s="113"/>
      <c r="D78" s="45">
        <v>0</v>
      </c>
      <c r="E78" s="46">
        <v>0</v>
      </c>
      <c r="F78" s="46">
        <v>0</v>
      </c>
      <c r="G78" s="46">
        <v>0</v>
      </c>
      <c r="H78" s="46">
        <v>0</v>
      </c>
      <c r="I78" s="46">
        <v>0</v>
      </c>
      <c r="J78" s="46">
        <v>0</v>
      </c>
      <c r="K78" s="46">
        <v>0</v>
      </c>
      <c r="L78" s="46">
        <v>0</v>
      </c>
      <c r="M78" s="46">
        <v>0</v>
      </c>
      <c r="N78" s="46">
        <v>0</v>
      </c>
      <c r="O78" s="46">
        <v>0</v>
      </c>
      <c r="P78" s="29">
        <f>D78*D$10+E78*E$10+F78*F$10+G78*G$10+H78*H$10+I78*I$10+J78*J$10+K78*K$10+L78*L$10+M78*M$10+N$10*N78+O$10*O78</f>
        <v>0</v>
      </c>
      <c r="Q78" s="116">
        <f>P81*1000/(MAX(P$17,P$25,P$33,P$41,P$49,P$57,P$65,P$73,P$81,P$89))</f>
        <v>0</v>
      </c>
    </row>
    <row r="79" spans="1:17" ht="12.75" customHeight="1" x14ac:dyDescent="0.2">
      <c r="A79" s="110"/>
      <c r="B79" s="114"/>
      <c r="C79" s="115"/>
      <c r="D79" s="47">
        <v>0</v>
      </c>
      <c r="E79" s="48">
        <v>0</v>
      </c>
      <c r="F79" s="48">
        <v>0</v>
      </c>
      <c r="G79" s="48">
        <v>0</v>
      </c>
      <c r="H79" s="48">
        <v>0</v>
      </c>
      <c r="I79" s="48">
        <v>0</v>
      </c>
      <c r="J79" s="48">
        <v>0</v>
      </c>
      <c r="K79" s="48">
        <v>0</v>
      </c>
      <c r="L79" s="48">
        <v>0</v>
      </c>
      <c r="M79" s="48">
        <v>0</v>
      </c>
      <c r="N79" s="48">
        <v>0</v>
      </c>
      <c r="O79" s="48">
        <v>0</v>
      </c>
      <c r="P79" s="30">
        <f>D79*D$10+E79*E$10+F79*F$10+G79*G$10+H79*H$10+I79*I$10+J79*J$10+K79*K$10+L79*L$10+M79*M$10+N$10*N79+O$10*O79</f>
        <v>0</v>
      </c>
      <c r="Q79" s="117"/>
    </row>
    <row r="80" spans="1:17" ht="12.75" customHeight="1" x14ac:dyDescent="0.2">
      <c r="A80" s="110"/>
      <c r="B80" s="114"/>
      <c r="C80" s="115"/>
      <c r="D80" s="47">
        <v>0</v>
      </c>
      <c r="E80" s="48">
        <v>0</v>
      </c>
      <c r="F80" s="48">
        <v>0</v>
      </c>
      <c r="G80" s="48">
        <v>0</v>
      </c>
      <c r="H80" s="48">
        <v>0</v>
      </c>
      <c r="I80" s="48">
        <v>0</v>
      </c>
      <c r="J80" s="48">
        <v>0</v>
      </c>
      <c r="K80" s="48">
        <v>0</v>
      </c>
      <c r="L80" s="48">
        <v>0</v>
      </c>
      <c r="M80" s="48">
        <v>0</v>
      </c>
      <c r="N80" s="48">
        <v>0</v>
      </c>
      <c r="O80" s="48">
        <v>0</v>
      </c>
      <c r="P80" s="30">
        <f>D80*D$10+E80*E$10+F80*F$10+G80*G$10+H80*H$10+I80*I$10+J80*J$10+K80*K$10+L80*L$10+M80*M$10+N$10*N80+O$10*O80</f>
        <v>0</v>
      </c>
      <c r="Q80" s="117"/>
    </row>
    <row r="81" spans="1:17" ht="15" customHeight="1" thickBot="1" x14ac:dyDescent="0.3">
      <c r="A81" s="110"/>
      <c r="B81" s="114"/>
      <c r="C81" s="115"/>
      <c r="D81" s="57"/>
      <c r="E81" s="58"/>
      <c r="F81" s="58"/>
      <c r="G81" s="58"/>
      <c r="H81" s="58"/>
      <c r="I81" s="58"/>
      <c r="J81" s="58"/>
      <c r="K81" s="58"/>
      <c r="L81" s="58"/>
      <c r="M81" s="58"/>
      <c r="N81" s="58"/>
      <c r="O81" s="58"/>
      <c r="P81" s="56">
        <f>P78+P79+P80</f>
        <v>0</v>
      </c>
      <c r="Q81" s="118"/>
    </row>
    <row r="82" spans="1:17" ht="14.25" customHeight="1" x14ac:dyDescent="0.2">
      <c r="A82" s="110"/>
      <c r="B82" s="114"/>
      <c r="C82" s="115"/>
      <c r="D82" s="11">
        <v>0</v>
      </c>
      <c r="E82" s="12">
        <v>0</v>
      </c>
      <c r="F82" s="12">
        <v>0</v>
      </c>
      <c r="G82" s="12">
        <v>0</v>
      </c>
      <c r="H82" s="12">
        <v>0</v>
      </c>
      <c r="I82" s="12">
        <v>0</v>
      </c>
      <c r="J82" s="12">
        <v>0</v>
      </c>
      <c r="K82" s="12">
        <v>0</v>
      </c>
      <c r="L82" s="12">
        <v>0</v>
      </c>
      <c r="M82" s="12">
        <v>0</v>
      </c>
      <c r="N82" s="12">
        <v>0</v>
      </c>
      <c r="O82" s="12">
        <v>0</v>
      </c>
      <c r="P82" s="30">
        <f>D82*D$11+E82*E$11+F82*F$11+G82*G$11+H82*H$11+I82*I$11+J82*J$11+K82*K$11+L82*L$11+M82*M$11+N$11*N82+O$11*O82</f>
        <v>0</v>
      </c>
      <c r="Q82" s="119">
        <f>P85*1000/(MAX(P$21,P$29,P$37,P$45,P$53,P$61,P$69,P$77,P$85,P$93))</f>
        <v>0</v>
      </c>
    </row>
    <row r="83" spans="1:17" ht="12.75" customHeight="1" thickBot="1" x14ac:dyDescent="0.25">
      <c r="A83" s="110"/>
      <c r="B83" s="114"/>
      <c r="C83" s="115"/>
      <c r="D83" s="14">
        <v>0</v>
      </c>
      <c r="E83" s="15">
        <v>0</v>
      </c>
      <c r="F83" s="15">
        <v>0</v>
      </c>
      <c r="G83" s="15">
        <v>0</v>
      </c>
      <c r="H83" s="15">
        <v>0</v>
      </c>
      <c r="I83" s="15">
        <v>0</v>
      </c>
      <c r="J83" s="15">
        <v>0</v>
      </c>
      <c r="K83" s="15">
        <v>0</v>
      </c>
      <c r="L83" s="15">
        <v>0</v>
      </c>
      <c r="M83" s="15">
        <v>0</v>
      </c>
      <c r="N83" s="15">
        <v>0</v>
      </c>
      <c r="O83" s="15">
        <v>0</v>
      </c>
      <c r="P83" s="30">
        <f>D83*D$11+E83*E$11+F83*F$11+G83*G$11+H83*H$11+I83*I$11+J83*J$11+K83*K$11+L83*L$11+M83*M$11+N$11*N83+O$11*O83</f>
        <v>0</v>
      </c>
      <c r="Q83" s="120"/>
    </row>
    <row r="84" spans="1:17" ht="12.75" customHeight="1" thickBot="1" x14ac:dyDescent="0.25">
      <c r="A84" s="110"/>
      <c r="B84" s="42" t="s">
        <v>10</v>
      </c>
      <c r="C84" s="42" t="s">
        <v>93</v>
      </c>
      <c r="D84" s="14">
        <v>0</v>
      </c>
      <c r="E84" s="15">
        <v>0</v>
      </c>
      <c r="F84" s="15">
        <v>0</v>
      </c>
      <c r="G84" s="15">
        <v>0</v>
      </c>
      <c r="H84" s="15">
        <v>0</v>
      </c>
      <c r="I84" s="15">
        <v>0</v>
      </c>
      <c r="J84" s="15">
        <v>0</v>
      </c>
      <c r="K84" s="15">
        <v>0</v>
      </c>
      <c r="L84" s="15">
        <v>0</v>
      </c>
      <c r="M84" s="15">
        <v>0</v>
      </c>
      <c r="N84" s="15">
        <v>0</v>
      </c>
      <c r="O84" s="15">
        <v>0</v>
      </c>
      <c r="P84" s="30">
        <f>D84*D$11+E84*E$11+F84*F$11+G84*G$11+H84*H$11+I84*I$11+J84*J$11+K84*K$11+L84*L$11+M84*M$11+N$11*N84+O$11*O84</f>
        <v>0</v>
      </c>
      <c r="Q84" s="120"/>
    </row>
    <row r="85" spans="1:17" ht="15" customHeight="1" thickBot="1" x14ac:dyDescent="0.3">
      <c r="A85" s="111"/>
      <c r="B85" s="43">
        <f>Q78</f>
        <v>0</v>
      </c>
      <c r="C85" s="44">
        <f>Q82</f>
        <v>0</v>
      </c>
      <c r="D85" s="57"/>
      <c r="E85" s="58"/>
      <c r="F85" s="58"/>
      <c r="G85" s="58"/>
      <c r="H85" s="58"/>
      <c r="I85" s="58"/>
      <c r="J85" s="58"/>
      <c r="K85" s="58"/>
      <c r="L85" s="58"/>
      <c r="M85" s="58"/>
      <c r="N85" s="58"/>
      <c r="O85" s="58"/>
      <c r="P85" s="41">
        <f>P82+P83+P84</f>
        <v>0</v>
      </c>
      <c r="Q85" s="121"/>
    </row>
    <row r="86" spans="1:17" ht="14.25" customHeight="1" x14ac:dyDescent="0.2">
      <c r="A86" s="109" t="str">
        <f>Clasifficación!A41</f>
        <v>I_10</v>
      </c>
      <c r="B86" s="112" t="str">
        <f>Clasifficación!B41</f>
        <v>PILOTO</v>
      </c>
      <c r="C86" s="113"/>
      <c r="D86" s="45">
        <v>0</v>
      </c>
      <c r="E86" s="46">
        <v>0</v>
      </c>
      <c r="F86" s="46">
        <v>0</v>
      </c>
      <c r="G86" s="46">
        <v>0</v>
      </c>
      <c r="H86" s="46">
        <v>0</v>
      </c>
      <c r="I86" s="46">
        <v>0</v>
      </c>
      <c r="J86" s="46">
        <v>0</v>
      </c>
      <c r="K86" s="46">
        <v>0</v>
      </c>
      <c r="L86" s="46">
        <v>0</v>
      </c>
      <c r="M86" s="46">
        <v>0</v>
      </c>
      <c r="N86" s="46">
        <v>0</v>
      </c>
      <c r="O86" s="46">
        <v>0</v>
      </c>
      <c r="P86" s="29">
        <f>D86*D$10+E86*E$10+F86*F$10+G86*G$10+H86*H$10+I86*I$10+J86*J$10+K86*K$10+L86*L$10+M86*M$10+N$10*N86+O$10*O86</f>
        <v>0</v>
      </c>
      <c r="Q86" s="116">
        <f>P89*1000/(MAX(P$17,P$25,P$33,P$41,P$49,P$57,P$65,P$73,P$81,P$89))</f>
        <v>0</v>
      </c>
    </row>
    <row r="87" spans="1:17" ht="12.75" customHeight="1" x14ac:dyDescent="0.2">
      <c r="A87" s="110"/>
      <c r="B87" s="114"/>
      <c r="C87" s="115"/>
      <c r="D87" s="47">
        <v>0</v>
      </c>
      <c r="E87" s="48">
        <v>0</v>
      </c>
      <c r="F87" s="48">
        <v>0</v>
      </c>
      <c r="G87" s="48">
        <v>0</v>
      </c>
      <c r="H87" s="48">
        <v>0</v>
      </c>
      <c r="I87" s="48">
        <v>0</v>
      </c>
      <c r="J87" s="48">
        <v>0</v>
      </c>
      <c r="K87" s="48">
        <v>0</v>
      </c>
      <c r="L87" s="48">
        <v>0</v>
      </c>
      <c r="M87" s="48">
        <v>0</v>
      </c>
      <c r="N87" s="48">
        <v>0</v>
      </c>
      <c r="O87" s="48">
        <v>0</v>
      </c>
      <c r="P87" s="30">
        <f>D87*D$10+E87*E$10+F87*F$10+G87*G$10+H87*H$10+I87*I$10+J87*J$10+K87*K$10+L87*L$10+M87*M$10+N$10*N87+O$10*O87</f>
        <v>0</v>
      </c>
      <c r="Q87" s="117"/>
    </row>
    <row r="88" spans="1:17" ht="12.75" customHeight="1" x14ac:dyDescent="0.2">
      <c r="A88" s="110"/>
      <c r="B88" s="114"/>
      <c r="C88" s="115"/>
      <c r="D88" s="47">
        <v>0</v>
      </c>
      <c r="E88" s="48">
        <v>0</v>
      </c>
      <c r="F88" s="48">
        <v>0</v>
      </c>
      <c r="G88" s="48">
        <v>0</v>
      </c>
      <c r="H88" s="48">
        <v>0</v>
      </c>
      <c r="I88" s="48">
        <v>0</v>
      </c>
      <c r="J88" s="48">
        <v>0</v>
      </c>
      <c r="K88" s="48">
        <v>0</v>
      </c>
      <c r="L88" s="48">
        <v>0</v>
      </c>
      <c r="M88" s="48">
        <v>0</v>
      </c>
      <c r="N88" s="48">
        <v>0</v>
      </c>
      <c r="O88" s="48">
        <v>0</v>
      </c>
      <c r="P88" s="30">
        <f>D88*D$10+E88*E$10+F88*F$10+G88*G$10+H88*H$10+I88*I$10+J88*J$10+K88*K$10+L88*L$10+M88*M$10+N$10*N88+O$10*O88</f>
        <v>0</v>
      </c>
      <c r="Q88" s="117"/>
    </row>
    <row r="89" spans="1:17" ht="15" customHeight="1" thickBot="1" x14ac:dyDescent="0.3">
      <c r="A89" s="110"/>
      <c r="B89" s="114"/>
      <c r="C89" s="115"/>
      <c r="D89" s="57"/>
      <c r="E89" s="58"/>
      <c r="F89" s="58"/>
      <c r="G89" s="58"/>
      <c r="H89" s="58"/>
      <c r="I89" s="58"/>
      <c r="J89" s="58"/>
      <c r="K89" s="58"/>
      <c r="L89" s="58"/>
      <c r="M89" s="58"/>
      <c r="N89" s="58"/>
      <c r="O89" s="58"/>
      <c r="P89" s="56">
        <f>P86+P87+P88</f>
        <v>0</v>
      </c>
      <c r="Q89" s="118"/>
    </row>
    <row r="90" spans="1:17" ht="14.25" customHeight="1" x14ac:dyDescent="0.2">
      <c r="A90" s="110"/>
      <c r="B90" s="114"/>
      <c r="C90" s="115"/>
      <c r="D90" s="11">
        <v>0</v>
      </c>
      <c r="E90" s="12">
        <v>0</v>
      </c>
      <c r="F90" s="12">
        <v>0</v>
      </c>
      <c r="G90" s="12">
        <v>0</v>
      </c>
      <c r="H90" s="12">
        <v>0</v>
      </c>
      <c r="I90" s="12">
        <v>0</v>
      </c>
      <c r="J90" s="12">
        <v>0</v>
      </c>
      <c r="K90" s="12">
        <v>0</v>
      </c>
      <c r="L90" s="12">
        <v>0</v>
      </c>
      <c r="M90" s="12">
        <v>0</v>
      </c>
      <c r="N90" s="12">
        <v>0</v>
      </c>
      <c r="O90" s="12">
        <v>0</v>
      </c>
      <c r="P90" s="30">
        <f>D90*D$11+E90*E$11+F90*F$11+G90*G$11+H90*H$11+I90*I$11+J90*J$11+K90*K$11+L90*L$11+M90*M$11+N$11*N90+O$11*O90</f>
        <v>0</v>
      </c>
      <c r="Q90" s="119">
        <f>P93*1000/(MAX(P$21,P$29,P$37,P$45,P$53,P$61,P$69,P$77,P$85,P$93))</f>
        <v>0</v>
      </c>
    </row>
    <row r="91" spans="1:17" ht="12.75" customHeight="1" thickBot="1" x14ac:dyDescent="0.25">
      <c r="A91" s="110"/>
      <c r="B91" s="114"/>
      <c r="C91" s="115"/>
      <c r="D91" s="14">
        <v>0</v>
      </c>
      <c r="E91" s="15">
        <v>0</v>
      </c>
      <c r="F91" s="15">
        <v>0</v>
      </c>
      <c r="G91" s="15">
        <v>0</v>
      </c>
      <c r="H91" s="15">
        <v>0</v>
      </c>
      <c r="I91" s="15">
        <v>0</v>
      </c>
      <c r="J91" s="15">
        <v>0</v>
      </c>
      <c r="K91" s="15">
        <v>0</v>
      </c>
      <c r="L91" s="15">
        <v>0</v>
      </c>
      <c r="M91" s="15">
        <v>0</v>
      </c>
      <c r="N91" s="15">
        <v>0</v>
      </c>
      <c r="O91" s="15">
        <v>0</v>
      </c>
      <c r="P91" s="30">
        <f>D91*D$11+E91*E$11+F91*F$11+G91*G$11+H91*H$11+I91*I$11+J91*J$11+K91*K$11+L91*L$11+M91*M$11+N$11*N91+O$11*O91</f>
        <v>0</v>
      </c>
      <c r="Q91" s="120"/>
    </row>
    <row r="92" spans="1:17" ht="12.75" customHeight="1" thickBot="1" x14ac:dyDescent="0.25">
      <c r="A92" s="110"/>
      <c r="B92" s="42" t="s">
        <v>10</v>
      </c>
      <c r="C92" s="42" t="s">
        <v>93</v>
      </c>
      <c r="D92" s="14">
        <v>0</v>
      </c>
      <c r="E92" s="15">
        <v>0</v>
      </c>
      <c r="F92" s="15">
        <v>0</v>
      </c>
      <c r="G92" s="15">
        <v>0</v>
      </c>
      <c r="H92" s="15">
        <v>0</v>
      </c>
      <c r="I92" s="15">
        <v>0</v>
      </c>
      <c r="J92" s="15">
        <v>0</v>
      </c>
      <c r="K92" s="15">
        <v>0</v>
      </c>
      <c r="L92" s="15">
        <v>0</v>
      </c>
      <c r="M92" s="15">
        <v>0</v>
      </c>
      <c r="N92" s="15">
        <v>0</v>
      </c>
      <c r="O92" s="15">
        <v>0</v>
      </c>
      <c r="P92" s="30">
        <f>D92*D$11+E92*E$11+F92*F$11+G92*G$11+H92*H$11+I92*I$11+J92*J$11+K92*K$11+L92*L$11+M92*M$11+N$11*N92+O$11*O92</f>
        <v>0</v>
      </c>
      <c r="Q92" s="120"/>
    </row>
    <row r="93" spans="1:17" ht="15" customHeight="1" thickBot="1" x14ac:dyDescent="0.3">
      <c r="A93" s="111"/>
      <c r="B93" s="43">
        <f>Q86</f>
        <v>0</v>
      </c>
      <c r="C93" s="44">
        <f>Q90</f>
        <v>0</v>
      </c>
      <c r="D93" s="57"/>
      <c r="E93" s="58"/>
      <c r="F93" s="58"/>
      <c r="G93" s="58"/>
      <c r="H93" s="58"/>
      <c r="I93" s="58"/>
      <c r="J93" s="58"/>
      <c r="K93" s="58"/>
      <c r="L93" s="58"/>
      <c r="M93" s="58"/>
      <c r="N93" s="58"/>
      <c r="O93" s="58"/>
      <c r="P93" s="41">
        <f>P90+P91+P92</f>
        <v>0</v>
      </c>
      <c r="Q93" s="121"/>
    </row>
  </sheetData>
  <mergeCells count="63">
    <mergeCell ref="D1:Q3"/>
    <mergeCell ref="A4:A13"/>
    <mergeCell ref="B4:C9"/>
    <mergeCell ref="D4:D9"/>
    <mergeCell ref="E4:E9"/>
    <mergeCell ref="F4:F9"/>
    <mergeCell ref="G4:G9"/>
    <mergeCell ref="H4:H9"/>
    <mergeCell ref="I4:I9"/>
    <mergeCell ref="J4:J9"/>
    <mergeCell ref="K4:K9"/>
    <mergeCell ref="L4:L9"/>
    <mergeCell ref="M4:M9"/>
    <mergeCell ref="N4:N9"/>
    <mergeCell ref="O4:O9"/>
    <mergeCell ref="B10:C10"/>
    <mergeCell ref="P10:Q10"/>
    <mergeCell ref="B11:C11"/>
    <mergeCell ref="P11:Q11"/>
    <mergeCell ref="B12:C12"/>
    <mergeCell ref="D12:K12"/>
    <mergeCell ref="P12:P13"/>
    <mergeCell ref="Q12:Q13"/>
    <mergeCell ref="A14:A21"/>
    <mergeCell ref="B14:C19"/>
    <mergeCell ref="Q14:Q17"/>
    <mergeCell ref="Q18:Q21"/>
    <mergeCell ref="A22:A29"/>
    <mergeCell ref="B22:C27"/>
    <mergeCell ref="Q22:Q25"/>
    <mergeCell ref="Q26:Q29"/>
    <mergeCell ref="A30:A37"/>
    <mergeCell ref="B30:C35"/>
    <mergeCell ref="Q30:Q33"/>
    <mergeCell ref="Q34:Q37"/>
    <mergeCell ref="A38:A45"/>
    <mergeCell ref="B38:C43"/>
    <mergeCell ref="Q38:Q41"/>
    <mergeCell ref="Q42:Q45"/>
    <mergeCell ref="A46:A53"/>
    <mergeCell ref="B46:C51"/>
    <mergeCell ref="Q46:Q49"/>
    <mergeCell ref="Q50:Q53"/>
    <mergeCell ref="A54:A61"/>
    <mergeCell ref="B54:C59"/>
    <mergeCell ref="Q54:Q57"/>
    <mergeCell ref="Q58:Q61"/>
    <mergeCell ref="A62:A69"/>
    <mergeCell ref="B62:C67"/>
    <mergeCell ref="Q62:Q65"/>
    <mergeCell ref="Q66:Q69"/>
    <mergeCell ref="A70:A77"/>
    <mergeCell ref="B70:C75"/>
    <mergeCell ref="Q70:Q73"/>
    <mergeCell ref="Q74:Q77"/>
    <mergeCell ref="A78:A85"/>
    <mergeCell ref="B78:C83"/>
    <mergeCell ref="Q78:Q81"/>
    <mergeCell ref="Q82:Q85"/>
    <mergeCell ref="A86:A93"/>
    <mergeCell ref="B86:C91"/>
    <mergeCell ref="Q86:Q89"/>
    <mergeCell ref="Q90:Q93"/>
  </mergeCells>
  <pageMargins left="0.75" right="0.75" top="1" bottom="1" header="0" footer="0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3"/>
  <sheetViews>
    <sheetView zoomScale="97" workbookViewId="0">
      <pane xSplit="3" ySplit="13" topLeftCell="D15" activePane="bottomRight" state="frozen"/>
      <selection pane="topRight" activeCell="D1" sqref="D1"/>
      <selection pane="bottomLeft" activeCell="A14" sqref="A14"/>
      <selection pane="bottomRight" activeCell="P18" sqref="P18"/>
    </sheetView>
  </sheetViews>
  <sheetFormatPr baseColWidth="10" defaultRowHeight="12.75" outlineLevelCol="1" x14ac:dyDescent="0.2"/>
  <cols>
    <col min="1" max="1" width="6" customWidth="1"/>
    <col min="2" max="2" width="12.28515625" customWidth="1"/>
    <col min="3" max="3" width="15" bestFit="1" customWidth="1"/>
    <col min="4" max="4" width="3.5703125" customWidth="1" outlineLevel="1"/>
    <col min="5" max="5" width="3.42578125" customWidth="1" outlineLevel="1"/>
    <col min="6" max="6" width="3.85546875" customWidth="1" outlineLevel="1"/>
    <col min="7" max="7" width="3.5703125" customWidth="1" outlineLevel="1"/>
    <col min="8" max="8" width="3.28515625" customWidth="1" outlineLevel="1"/>
    <col min="9" max="9" width="2.85546875" customWidth="1" outlineLevel="1"/>
    <col min="10" max="10" width="3.28515625" customWidth="1" outlineLevel="1"/>
    <col min="11" max="11" width="3.140625" customWidth="1" outlineLevel="1"/>
    <col min="12" max="15" width="3.42578125" customWidth="1" outlineLevel="1"/>
    <col min="16" max="16" width="5.85546875" customWidth="1" outlineLevel="1"/>
    <col min="17" max="17" width="7.7109375" bestFit="1" customWidth="1" outlineLevel="1"/>
    <col min="18" max="18" width="2.5703125" customWidth="1" outlineLevel="1"/>
    <col min="19" max="19" width="2.5703125" customWidth="1"/>
  </cols>
  <sheetData>
    <row r="1" spans="1:17" ht="12.75" customHeight="1" x14ac:dyDescent="0.2">
      <c r="D1" s="134" t="s">
        <v>15</v>
      </c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6"/>
    </row>
    <row r="2" spans="1:17" x14ac:dyDescent="0.2">
      <c r="D2" s="137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6"/>
    </row>
    <row r="3" spans="1:17" x14ac:dyDescent="0.2">
      <c r="D3" s="137"/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35"/>
      <c r="P3" s="135"/>
      <c r="Q3" s="136"/>
    </row>
    <row r="4" spans="1:17" ht="40.5" customHeight="1" x14ac:dyDescent="0.2">
      <c r="A4" s="138" t="s">
        <v>14</v>
      </c>
      <c r="B4" s="133" t="s">
        <v>8</v>
      </c>
      <c r="C4" s="133"/>
      <c r="D4" s="131" t="s">
        <v>88</v>
      </c>
      <c r="E4" s="131" t="s">
        <v>88</v>
      </c>
      <c r="F4" s="131" t="s">
        <v>88</v>
      </c>
      <c r="G4" s="131" t="s">
        <v>88</v>
      </c>
      <c r="H4" s="131" t="s">
        <v>88</v>
      </c>
      <c r="I4" s="131" t="s">
        <v>88</v>
      </c>
      <c r="J4" s="131" t="s">
        <v>88</v>
      </c>
      <c r="K4" s="131" t="s">
        <v>88</v>
      </c>
      <c r="L4" s="131" t="s">
        <v>88</v>
      </c>
      <c r="M4" s="131" t="s">
        <v>88</v>
      </c>
      <c r="N4" s="131" t="s">
        <v>91</v>
      </c>
      <c r="O4" s="131" t="s">
        <v>92</v>
      </c>
      <c r="Q4" s="54"/>
    </row>
    <row r="5" spans="1:17" ht="12.75" customHeight="1" x14ac:dyDescent="0.2">
      <c r="A5" s="139"/>
      <c r="B5" s="133"/>
      <c r="C5" s="133"/>
      <c r="D5" s="131"/>
      <c r="E5" s="131"/>
      <c r="F5" s="131"/>
      <c r="G5" s="131"/>
      <c r="H5" s="131"/>
      <c r="I5" s="131"/>
      <c r="J5" s="131"/>
      <c r="K5" s="131"/>
      <c r="L5" s="131"/>
      <c r="M5" s="131"/>
      <c r="N5" s="131"/>
      <c r="O5" s="131"/>
      <c r="P5" s="54"/>
      <c r="Q5" s="54"/>
    </row>
    <row r="6" spans="1:17" ht="12.75" customHeight="1" x14ac:dyDescent="0.2">
      <c r="A6" s="139"/>
      <c r="B6" s="133"/>
      <c r="C6" s="133"/>
      <c r="D6" s="131"/>
      <c r="E6" s="131"/>
      <c r="F6" s="131"/>
      <c r="G6" s="131"/>
      <c r="H6" s="131"/>
      <c r="I6" s="131"/>
      <c r="J6" s="131"/>
      <c r="K6" s="131"/>
      <c r="L6" s="131"/>
      <c r="M6" s="131"/>
      <c r="N6" s="131"/>
      <c r="O6" s="131"/>
      <c r="P6" s="54"/>
      <c r="Q6" s="54"/>
    </row>
    <row r="7" spans="1:17" ht="12.75" customHeight="1" x14ac:dyDescent="0.2">
      <c r="A7" s="139"/>
      <c r="B7" s="133"/>
      <c r="C7" s="133"/>
      <c r="D7" s="131"/>
      <c r="E7" s="131"/>
      <c r="F7" s="131"/>
      <c r="G7" s="131"/>
      <c r="H7" s="131"/>
      <c r="I7" s="131"/>
      <c r="J7" s="131"/>
      <c r="K7" s="131"/>
      <c r="L7" s="131"/>
      <c r="M7" s="131"/>
      <c r="N7" s="131"/>
      <c r="O7" s="131"/>
      <c r="P7" s="54"/>
      <c r="Q7" s="54"/>
    </row>
    <row r="8" spans="1:17" ht="12.75" customHeight="1" x14ac:dyDescent="0.2">
      <c r="A8" s="139"/>
      <c r="B8" s="133"/>
      <c r="C8" s="133"/>
      <c r="D8" s="131"/>
      <c r="E8" s="131"/>
      <c r="F8" s="131"/>
      <c r="G8" s="131"/>
      <c r="H8" s="131"/>
      <c r="I8" s="131"/>
      <c r="J8" s="131"/>
      <c r="K8" s="131"/>
      <c r="L8" s="131"/>
      <c r="M8" s="131"/>
      <c r="N8" s="131"/>
      <c r="O8" s="131"/>
      <c r="P8" s="54"/>
      <c r="Q8" s="54"/>
    </row>
    <row r="9" spans="1:17" ht="12.75" customHeight="1" x14ac:dyDescent="0.2">
      <c r="A9" s="139"/>
      <c r="B9" s="133"/>
      <c r="C9" s="133"/>
      <c r="D9" s="131"/>
      <c r="E9" s="131"/>
      <c r="F9" s="131"/>
      <c r="G9" s="131"/>
      <c r="H9" s="131"/>
      <c r="I9" s="131"/>
      <c r="J9" s="131"/>
      <c r="K9" s="131"/>
      <c r="L9" s="131"/>
      <c r="M9" s="131"/>
      <c r="N9" s="131"/>
      <c r="O9" s="131"/>
      <c r="P9" s="54"/>
      <c r="Q9" s="54"/>
    </row>
    <row r="10" spans="1:17" ht="23.25" x14ac:dyDescent="0.2">
      <c r="A10" s="139"/>
      <c r="B10" s="129" t="s">
        <v>89</v>
      </c>
      <c r="C10" s="130"/>
      <c r="D10">
        <v>42</v>
      </c>
      <c r="E10">
        <v>29</v>
      </c>
      <c r="F10">
        <v>20</v>
      </c>
      <c r="G10">
        <v>31</v>
      </c>
      <c r="H10">
        <v>49</v>
      </c>
      <c r="I10">
        <v>44</v>
      </c>
      <c r="J10">
        <v>29</v>
      </c>
      <c r="K10">
        <v>40</v>
      </c>
      <c r="L10">
        <v>37</v>
      </c>
      <c r="M10">
        <v>44</v>
      </c>
      <c r="N10">
        <v>12</v>
      </c>
      <c r="O10">
        <v>4</v>
      </c>
      <c r="P10" s="132">
        <f>SUM(D10:M10)</f>
        <v>365</v>
      </c>
      <c r="Q10" s="133"/>
    </row>
    <row r="11" spans="1:17" ht="23.25" x14ac:dyDescent="0.2">
      <c r="A11" s="139"/>
      <c r="B11" s="129" t="s">
        <v>90</v>
      </c>
      <c r="C11" s="130"/>
      <c r="D11">
        <v>39</v>
      </c>
      <c r="E11">
        <v>48</v>
      </c>
      <c r="F11">
        <v>28</v>
      </c>
      <c r="G11">
        <v>30</v>
      </c>
      <c r="H11">
        <v>36</v>
      </c>
      <c r="I11">
        <v>35</v>
      </c>
      <c r="J11">
        <v>42</v>
      </c>
      <c r="K11">
        <v>46</v>
      </c>
      <c r="L11">
        <v>28</v>
      </c>
      <c r="M11">
        <v>29</v>
      </c>
      <c r="N11">
        <v>12</v>
      </c>
      <c r="O11">
        <v>4</v>
      </c>
      <c r="P11" s="132">
        <f>SUM(D11:M11)</f>
        <v>361</v>
      </c>
      <c r="Q11" s="133"/>
    </row>
    <row r="12" spans="1:17" ht="12.75" customHeight="1" x14ac:dyDescent="0.2">
      <c r="A12" s="139"/>
      <c r="B12" s="122" t="s">
        <v>9</v>
      </c>
      <c r="C12" s="122"/>
      <c r="D12" s="123" t="s">
        <v>10</v>
      </c>
      <c r="E12" s="124"/>
      <c r="F12" s="124"/>
      <c r="G12" s="124"/>
      <c r="H12" s="124"/>
      <c r="I12" s="124"/>
      <c r="J12" s="124"/>
      <c r="K12" s="124"/>
      <c r="L12" s="23"/>
      <c r="M12" s="23"/>
      <c r="N12" s="23"/>
      <c r="O12" s="23"/>
      <c r="P12" s="125" t="s">
        <v>11</v>
      </c>
      <c r="Q12" s="127" t="s">
        <v>20</v>
      </c>
    </row>
    <row r="13" spans="1:17" ht="13.5" customHeight="1" thickBot="1" x14ac:dyDescent="0.25">
      <c r="A13" s="140"/>
      <c r="B13" s="13" t="s">
        <v>12</v>
      </c>
      <c r="C13" s="13" t="s">
        <v>13</v>
      </c>
      <c r="D13" s="8">
        <v>1</v>
      </c>
      <c r="E13" s="9">
        <v>2</v>
      </c>
      <c r="F13" s="9">
        <v>3</v>
      </c>
      <c r="G13" s="10">
        <v>4</v>
      </c>
      <c r="H13" s="8">
        <v>5</v>
      </c>
      <c r="I13" s="9">
        <v>6</v>
      </c>
      <c r="J13" s="9">
        <v>7</v>
      </c>
      <c r="K13" s="10">
        <v>8</v>
      </c>
      <c r="L13" s="9">
        <v>9</v>
      </c>
      <c r="M13" s="9">
        <v>10</v>
      </c>
      <c r="N13" s="9">
        <v>9</v>
      </c>
      <c r="O13" s="9">
        <v>10</v>
      </c>
      <c r="P13" s="126"/>
      <c r="Q13" s="128"/>
    </row>
    <row r="14" spans="1:17" ht="14.25" customHeight="1" x14ac:dyDescent="0.2">
      <c r="A14" s="109" t="str">
        <f>Clasifficación!A43</f>
        <v>A_1</v>
      </c>
      <c r="B14" s="112" t="str">
        <f>Clasifficación!B43</f>
        <v>JORGE GUTIERREZ</v>
      </c>
      <c r="C14" s="113"/>
      <c r="D14" s="45">
        <v>7</v>
      </c>
      <c r="E14" s="46">
        <v>6</v>
      </c>
      <c r="F14" s="46">
        <v>6</v>
      </c>
      <c r="G14" s="46">
        <v>7</v>
      </c>
      <c r="H14" s="46">
        <v>4</v>
      </c>
      <c r="I14" s="46">
        <v>6</v>
      </c>
      <c r="J14" s="46">
        <v>7</v>
      </c>
      <c r="K14" s="46">
        <v>7</v>
      </c>
      <c r="L14" s="46">
        <v>7</v>
      </c>
      <c r="M14" s="46">
        <v>6</v>
      </c>
      <c r="N14" s="46">
        <v>5</v>
      </c>
      <c r="O14" s="46">
        <v>5</v>
      </c>
      <c r="P14" s="29">
        <f>D14*D$10+E14*E$10+F14*F$10+G14*G$10+H14*H$10+I14*I$10+J14*J$10+K14*K$10+L14*L$10+M14*M$10+N$10*N14+O$10*O14</f>
        <v>2351</v>
      </c>
      <c r="Q14" s="116">
        <f>P17*1000/(MAX(P$17,P$25,P$33,P$41,P$49,P$57,P$65,P$73,P$81,P$89))</f>
        <v>1000</v>
      </c>
    </row>
    <row r="15" spans="1:17" ht="12.75" customHeight="1" x14ac:dyDescent="0.2">
      <c r="A15" s="110"/>
      <c r="B15" s="114"/>
      <c r="C15" s="115"/>
      <c r="D15" s="47">
        <v>0</v>
      </c>
      <c r="E15" s="48">
        <v>0</v>
      </c>
      <c r="F15" s="48">
        <v>0</v>
      </c>
      <c r="G15" s="48">
        <v>0</v>
      </c>
      <c r="H15" s="48">
        <v>0</v>
      </c>
      <c r="I15" s="48">
        <v>0</v>
      </c>
      <c r="J15" s="48">
        <v>0</v>
      </c>
      <c r="K15" s="48">
        <v>0</v>
      </c>
      <c r="L15" s="48">
        <v>0</v>
      </c>
      <c r="M15" s="48">
        <v>0</v>
      </c>
      <c r="N15" s="48">
        <v>0</v>
      </c>
      <c r="O15" s="48">
        <v>0</v>
      </c>
      <c r="P15" s="30">
        <f>D15*D$10+E15*E$10+F15*F$10+G15*G$10+H15*H$10+I15*I$10+J15*J$10+K15*K$10+L15*L$10+M15*M$10+N$10*N15+O$10*O15</f>
        <v>0</v>
      </c>
      <c r="Q15" s="117"/>
    </row>
    <row r="16" spans="1:17" ht="12.75" customHeight="1" x14ac:dyDescent="0.2">
      <c r="A16" s="110"/>
      <c r="B16" s="114"/>
      <c r="C16" s="115"/>
      <c r="D16" s="47">
        <v>0</v>
      </c>
      <c r="E16" s="48">
        <v>0</v>
      </c>
      <c r="F16" s="48">
        <v>0</v>
      </c>
      <c r="G16" s="48">
        <v>0</v>
      </c>
      <c r="H16" s="48">
        <v>0</v>
      </c>
      <c r="I16" s="48">
        <v>0</v>
      </c>
      <c r="J16" s="48">
        <v>0</v>
      </c>
      <c r="K16" s="48">
        <v>0</v>
      </c>
      <c r="L16" s="48">
        <v>0</v>
      </c>
      <c r="M16" s="48">
        <v>0</v>
      </c>
      <c r="N16" s="48">
        <v>0</v>
      </c>
      <c r="O16" s="48">
        <v>0</v>
      </c>
      <c r="P16" s="30">
        <f>D16*D$10+E16*E$10+F16*F$10+G16*G$10+H16*H$10+I16*I$10+J16*J$10+K16*K$10+L16*L$10+M16*M$10+N$10*N16+O$10*O16</f>
        <v>0</v>
      </c>
      <c r="Q16" s="117"/>
    </row>
    <row r="17" spans="1:17" ht="15" customHeight="1" thickBot="1" x14ac:dyDescent="0.3">
      <c r="A17" s="110"/>
      <c r="B17" s="114"/>
      <c r="C17" s="115"/>
      <c r="D17" s="57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6">
        <f>P14+P15+P16</f>
        <v>2351</v>
      </c>
      <c r="Q17" s="118"/>
    </row>
    <row r="18" spans="1:17" ht="14.25" customHeight="1" x14ac:dyDescent="0.2">
      <c r="A18" s="110"/>
      <c r="B18" s="114"/>
      <c r="C18" s="115"/>
      <c r="D18" s="11">
        <v>6</v>
      </c>
      <c r="E18" s="12">
        <v>7</v>
      </c>
      <c r="F18" s="12">
        <v>7</v>
      </c>
      <c r="G18" s="12">
        <v>6</v>
      </c>
      <c r="H18" s="12">
        <v>6</v>
      </c>
      <c r="I18" s="12">
        <v>6</v>
      </c>
      <c r="J18" s="12">
        <v>5</v>
      </c>
      <c r="K18" s="12">
        <v>5</v>
      </c>
      <c r="L18" s="12">
        <v>6</v>
      </c>
      <c r="M18" s="12">
        <v>6</v>
      </c>
      <c r="N18" s="12">
        <v>5</v>
      </c>
      <c r="O18" s="12">
        <v>5</v>
      </c>
      <c r="P18" s="30">
        <f>D18*D$11+E18*E$11+F18*F$11+G18*G$11+H18*H$11+I18*I$11+J18*J$11+K18*K$11+L18*L$11+M18*M$11+N$11*N18+O$11*O18</f>
        <v>2234</v>
      </c>
      <c r="Q18" s="119">
        <f>P21*1000/(MAX(P$21,P$29,P$37,P$45,P$53,P$61,P$69,P$77,P$85,P$93))</f>
        <v>1000</v>
      </c>
    </row>
    <row r="19" spans="1:17" ht="12.75" customHeight="1" thickBot="1" x14ac:dyDescent="0.25">
      <c r="A19" s="110"/>
      <c r="B19" s="114"/>
      <c r="C19" s="115"/>
      <c r="D19" s="14">
        <v>0</v>
      </c>
      <c r="E19" s="15">
        <v>0</v>
      </c>
      <c r="F19" s="15">
        <v>0</v>
      </c>
      <c r="G19" s="15">
        <v>0</v>
      </c>
      <c r="H19" s="15">
        <v>0</v>
      </c>
      <c r="I19" s="15">
        <v>0</v>
      </c>
      <c r="J19" s="15">
        <v>0</v>
      </c>
      <c r="K19" s="15">
        <v>0</v>
      </c>
      <c r="L19" s="15">
        <v>0</v>
      </c>
      <c r="M19" s="15">
        <v>0</v>
      </c>
      <c r="N19" s="15">
        <v>0</v>
      </c>
      <c r="O19" s="15">
        <v>0</v>
      </c>
      <c r="P19" s="30">
        <f>D19*D$11+E19*E$11+F19*F$11+G19*G$11+H19*H$11+I19*I$11+J19*J$11+K19*K$11+L19*L$11+M19*M$11+N$11*N19+O$11*O19</f>
        <v>0</v>
      </c>
      <c r="Q19" s="120"/>
    </row>
    <row r="20" spans="1:17" ht="12.75" customHeight="1" thickBot="1" x14ac:dyDescent="0.25">
      <c r="A20" s="110"/>
      <c r="B20" s="42" t="s">
        <v>10</v>
      </c>
      <c r="C20" s="42" t="s">
        <v>93</v>
      </c>
      <c r="D20" s="14">
        <v>0</v>
      </c>
      <c r="E20" s="15">
        <v>0</v>
      </c>
      <c r="F20" s="15">
        <v>0</v>
      </c>
      <c r="G20" s="15">
        <v>0</v>
      </c>
      <c r="H20" s="15">
        <v>0</v>
      </c>
      <c r="I20" s="15">
        <v>0</v>
      </c>
      <c r="J20" s="15">
        <v>0</v>
      </c>
      <c r="K20" s="15">
        <v>0</v>
      </c>
      <c r="L20" s="15">
        <v>0</v>
      </c>
      <c r="M20" s="15">
        <v>0</v>
      </c>
      <c r="N20" s="15">
        <v>0</v>
      </c>
      <c r="O20" s="15">
        <v>0</v>
      </c>
      <c r="P20" s="30">
        <f>D20*D$11+E20*E$11+F20*F$11+G20*G$11+H20*H$11+I20*I$11+J20*J$11+K20*K$11+L20*L$11+M20*M$11+N$11*N20+O$11*O20</f>
        <v>0</v>
      </c>
      <c r="Q20" s="120"/>
    </row>
    <row r="21" spans="1:17" ht="15" customHeight="1" thickBot="1" x14ac:dyDescent="0.3">
      <c r="A21" s="111"/>
      <c r="B21" s="43">
        <f>Q14</f>
        <v>1000</v>
      </c>
      <c r="C21" s="44">
        <f>Q18</f>
        <v>1000</v>
      </c>
      <c r="D21" s="57"/>
      <c r="E21" s="58"/>
      <c r="F21" s="58"/>
      <c r="G21" s="58"/>
      <c r="H21" s="58"/>
      <c r="I21" s="58"/>
      <c r="J21" s="58"/>
      <c r="K21" s="58"/>
      <c r="L21" s="58"/>
      <c r="M21" s="58"/>
      <c r="N21" s="58"/>
      <c r="O21" s="58"/>
      <c r="P21" s="41">
        <f>P18+P19+P20</f>
        <v>2234</v>
      </c>
      <c r="Q21" s="121"/>
    </row>
    <row r="22" spans="1:17" ht="14.25" customHeight="1" x14ac:dyDescent="0.2">
      <c r="A22" s="109" t="str">
        <f>Clasifficación!A44</f>
        <v>A_2</v>
      </c>
      <c r="B22" s="112" t="str">
        <f>Clasifficación!B44</f>
        <v>AGUSTIN DE GABRIEL</v>
      </c>
      <c r="C22" s="113"/>
      <c r="D22" s="45">
        <v>7</v>
      </c>
      <c r="E22" s="46">
        <v>6</v>
      </c>
      <c r="F22" s="46">
        <v>6</v>
      </c>
      <c r="G22" s="46">
        <v>5</v>
      </c>
      <c r="H22" s="46">
        <v>5</v>
      </c>
      <c r="I22" s="46">
        <v>6</v>
      </c>
      <c r="J22" s="46">
        <v>5</v>
      </c>
      <c r="K22" s="46">
        <v>6</v>
      </c>
      <c r="L22" s="46">
        <v>7</v>
      </c>
      <c r="M22" s="46">
        <v>6</v>
      </c>
      <c r="N22" s="46">
        <v>5</v>
      </c>
      <c r="O22" s="46">
        <v>5</v>
      </c>
      <c r="P22" s="29">
        <f>D22*D$10+E22*E$10+F22*F$10+G22*G$10+H22*H$10+I22*I$10+J22*J$10+K22*K$10+L22*L$10+M22*M$10+N$10*N22+O$10*O22</f>
        <v>2240</v>
      </c>
      <c r="Q22" s="116">
        <f>P25*1000/(MAX(P$17,P$25,P$33,P$41,P$49,P$57,P$65,P$73,P$81,P$89))</f>
        <v>952.7860484900043</v>
      </c>
    </row>
    <row r="23" spans="1:17" ht="12.75" customHeight="1" x14ac:dyDescent="0.2">
      <c r="A23" s="110"/>
      <c r="B23" s="114"/>
      <c r="C23" s="115"/>
      <c r="D23" s="47">
        <v>0</v>
      </c>
      <c r="E23" s="48">
        <v>0</v>
      </c>
      <c r="F23" s="48">
        <v>0</v>
      </c>
      <c r="G23" s="48">
        <v>0</v>
      </c>
      <c r="H23" s="48">
        <v>0</v>
      </c>
      <c r="I23" s="48">
        <v>0</v>
      </c>
      <c r="J23" s="48">
        <v>0</v>
      </c>
      <c r="K23" s="48">
        <v>0</v>
      </c>
      <c r="L23" s="48">
        <v>0</v>
      </c>
      <c r="M23" s="48">
        <v>0</v>
      </c>
      <c r="N23" s="48">
        <v>0</v>
      </c>
      <c r="O23" s="48">
        <v>0</v>
      </c>
      <c r="P23" s="30">
        <f>D23*D$10+E23*E$10+F23*F$10+G23*G$10+H23*H$10+I23*I$10+J23*J$10+K23*K$10+L23*L$10+M23*M$10+N$10*N23+O$10*O23</f>
        <v>0</v>
      </c>
      <c r="Q23" s="117"/>
    </row>
    <row r="24" spans="1:17" ht="12.75" customHeight="1" x14ac:dyDescent="0.2">
      <c r="A24" s="110"/>
      <c r="B24" s="114"/>
      <c r="C24" s="115"/>
      <c r="D24" s="47">
        <v>0</v>
      </c>
      <c r="E24" s="48">
        <v>0</v>
      </c>
      <c r="F24" s="48">
        <v>0</v>
      </c>
      <c r="G24" s="48">
        <v>0</v>
      </c>
      <c r="H24" s="48">
        <v>0</v>
      </c>
      <c r="I24" s="48">
        <v>0</v>
      </c>
      <c r="J24" s="48">
        <v>0</v>
      </c>
      <c r="K24" s="48">
        <v>0</v>
      </c>
      <c r="L24" s="48">
        <v>0</v>
      </c>
      <c r="M24" s="48">
        <v>0</v>
      </c>
      <c r="N24" s="48">
        <v>0</v>
      </c>
      <c r="O24" s="48">
        <v>0</v>
      </c>
      <c r="P24" s="30">
        <f>D24*D$10+E24*E$10+F24*F$10+G24*G$10+H24*H$10+I24*I$10+J24*J$10+K24*K$10+L24*L$10+M24*M$10+N$10*N24+O$10*O24</f>
        <v>0</v>
      </c>
      <c r="Q24" s="117"/>
    </row>
    <row r="25" spans="1:17" ht="15" customHeight="1" thickBot="1" x14ac:dyDescent="0.3">
      <c r="A25" s="110"/>
      <c r="B25" s="114"/>
      <c r="C25" s="115"/>
      <c r="D25" s="57"/>
      <c r="E25" s="58"/>
      <c r="F25" s="58"/>
      <c r="G25" s="58"/>
      <c r="H25" s="58"/>
      <c r="I25" s="58"/>
      <c r="J25" s="58"/>
      <c r="K25" s="58"/>
      <c r="L25" s="58"/>
      <c r="M25" s="58"/>
      <c r="N25" s="58"/>
      <c r="O25" s="58"/>
      <c r="P25" s="56">
        <f>P22+P23+P24</f>
        <v>2240</v>
      </c>
      <c r="Q25" s="118"/>
    </row>
    <row r="26" spans="1:17" ht="14.25" customHeight="1" x14ac:dyDescent="0.2">
      <c r="A26" s="110"/>
      <c r="B26" s="114"/>
      <c r="C26" s="115"/>
      <c r="D26" s="11">
        <v>5</v>
      </c>
      <c r="E26" s="12">
        <v>7</v>
      </c>
      <c r="F26" s="12">
        <v>7</v>
      </c>
      <c r="G26" s="12">
        <v>6</v>
      </c>
      <c r="H26" s="12">
        <v>6</v>
      </c>
      <c r="I26" s="12">
        <v>0</v>
      </c>
      <c r="J26" s="12">
        <v>5</v>
      </c>
      <c r="K26" s="12">
        <v>4</v>
      </c>
      <c r="L26" s="12">
        <v>6</v>
      </c>
      <c r="M26" s="12">
        <v>6</v>
      </c>
      <c r="N26" s="12">
        <v>5</v>
      </c>
      <c r="O26" s="12">
        <v>5</v>
      </c>
      <c r="P26" s="30">
        <f>D26*D$11+E26*E$11+F26*F$11+G26*G$11+H26*H$11+I26*I$11+J26*J$11+K26*K$11+L26*L$11+M26*M$11+N$11*N26+O$11*O26</f>
        <v>1939</v>
      </c>
      <c r="Q26" s="119">
        <f>P29*1000/(MAX(P$21,P$29,P$37,P$45,P$53,P$61,P$69,P$77,P$85,P$93))</f>
        <v>867.94986571172785</v>
      </c>
    </row>
    <row r="27" spans="1:17" ht="12.75" customHeight="1" thickBot="1" x14ac:dyDescent="0.25">
      <c r="A27" s="110"/>
      <c r="B27" s="114"/>
      <c r="C27" s="115"/>
      <c r="D27" s="14">
        <v>0</v>
      </c>
      <c r="E27" s="15">
        <v>0</v>
      </c>
      <c r="F27" s="15">
        <v>0</v>
      </c>
      <c r="G27" s="15">
        <v>0</v>
      </c>
      <c r="H27" s="15">
        <v>0</v>
      </c>
      <c r="I27" s="15">
        <v>0</v>
      </c>
      <c r="J27" s="15">
        <v>0</v>
      </c>
      <c r="K27" s="15">
        <v>0</v>
      </c>
      <c r="L27" s="15">
        <v>0</v>
      </c>
      <c r="M27" s="15">
        <v>0</v>
      </c>
      <c r="N27" s="15">
        <v>0</v>
      </c>
      <c r="O27" s="15">
        <v>0</v>
      </c>
      <c r="P27" s="30">
        <f>D27*D$11+E27*E$11+F27*F$11+G27*G$11+H27*H$11+I27*I$11+J27*J$11+K27*K$11+L27*L$11+M27*M$11+N$11*N27+O$11*O27</f>
        <v>0</v>
      </c>
      <c r="Q27" s="120"/>
    </row>
    <row r="28" spans="1:17" ht="12.75" customHeight="1" thickBot="1" x14ac:dyDescent="0.25">
      <c r="A28" s="110"/>
      <c r="B28" s="42" t="s">
        <v>10</v>
      </c>
      <c r="C28" s="42" t="s">
        <v>93</v>
      </c>
      <c r="D28" s="14">
        <v>0</v>
      </c>
      <c r="E28" s="15">
        <v>0</v>
      </c>
      <c r="F28" s="15">
        <v>0</v>
      </c>
      <c r="G28" s="15">
        <v>0</v>
      </c>
      <c r="H28" s="15">
        <v>0</v>
      </c>
      <c r="I28" s="15">
        <v>0</v>
      </c>
      <c r="J28" s="15">
        <v>0</v>
      </c>
      <c r="K28" s="15">
        <v>0</v>
      </c>
      <c r="L28" s="15">
        <v>0</v>
      </c>
      <c r="M28" s="15">
        <v>0</v>
      </c>
      <c r="N28" s="15">
        <v>0</v>
      </c>
      <c r="O28" s="15">
        <v>0</v>
      </c>
      <c r="P28" s="30">
        <f>D28*D$11+E28*E$11+F28*F$11+G28*G$11+H28*H$11+I28*I$11+J28*J$11+K28*K$11+L28*L$11+M28*M$11+N$11*N28+O$11*O28</f>
        <v>0</v>
      </c>
      <c r="Q28" s="120"/>
    </row>
    <row r="29" spans="1:17" ht="15" customHeight="1" thickBot="1" x14ac:dyDescent="0.3">
      <c r="A29" s="111"/>
      <c r="B29" s="43">
        <f>Q22</f>
        <v>952.7860484900043</v>
      </c>
      <c r="C29" s="44">
        <f>Q26</f>
        <v>867.94986571172785</v>
      </c>
      <c r="D29" s="57"/>
      <c r="E29" s="58"/>
      <c r="F29" s="58"/>
      <c r="G29" s="58"/>
      <c r="H29" s="58"/>
      <c r="I29" s="58"/>
      <c r="J29" s="58"/>
      <c r="K29" s="58"/>
      <c r="L29" s="58"/>
      <c r="M29" s="58"/>
      <c r="N29" s="58"/>
      <c r="O29" s="58"/>
      <c r="P29" s="41">
        <f>P26+P27+P28</f>
        <v>1939</v>
      </c>
      <c r="Q29" s="121"/>
    </row>
    <row r="30" spans="1:17" ht="14.25" customHeight="1" x14ac:dyDescent="0.2">
      <c r="A30" s="109" t="str">
        <f>Clasifficación!A45</f>
        <v>A_3</v>
      </c>
      <c r="B30" s="112" t="str">
        <f>Clasifficación!B45</f>
        <v>PILOTO</v>
      </c>
      <c r="C30" s="113"/>
      <c r="D30" s="45">
        <v>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v>0</v>
      </c>
      <c r="P30" s="29">
        <f>D30*D$10+E30*E$10+F30*F$10+G30*G$10+H30*H$10+I30*I$10+J30*J$10+K30*K$10+L30*L$10+M30*M$10+N$10*N30+O$10*O30</f>
        <v>0</v>
      </c>
      <c r="Q30" s="116">
        <f>P33*1000/(MAX(P$17,P$25,P$33,P$41,P$49,P$57,P$65,P$73,P$81,P$89))</f>
        <v>0</v>
      </c>
    </row>
    <row r="31" spans="1:17" ht="12.75" customHeight="1" x14ac:dyDescent="0.2">
      <c r="A31" s="110"/>
      <c r="B31" s="114"/>
      <c r="C31" s="115"/>
      <c r="D31" s="47">
        <v>0</v>
      </c>
      <c r="E31" s="48">
        <v>0</v>
      </c>
      <c r="F31" s="48">
        <v>0</v>
      </c>
      <c r="G31" s="48">
        <v>0</v>
      </c>
      <c r="H31" s="48">
        <v>0</v>
      </c>
      <c r="I31" s="48">
        <v>0</v>
      </c>
      <c r="J31" s="48">
        <v>0</v>
      </c>
      <c r="K31" s="48">
        <v>0</v>
      </c>
      <c r="L31" s="48">
        <v>0</v>
      </c>
      <c r="M31" s="48">
        <v>0</v>
      </c>
      <c r="N31" s="48">
        <v>0</v>
      </c>
      <c r="O31" s="48">
        <v>0</v>
      </c>
      <c r="P31" s="30">
        <f>D31*D$10+E31*E$10+F31*F$10+G31*G$10+H31*H$10+I31*I$10+J31*J$10+K31*K$10+L31*L$10+M31*M$10+N$10*N31+O$10*O31</f>
        <v>0</v>
      </c>
      <c r="Q31" s="117"/>
    </row>
    <row r="32" spans="1:17" ht="12.75" customHeight="1" x14ac:dyDescent="0.2">
      <c r="A32" s="110"/>
      <c r="B32" s="114"/>
      <c r="C32" s="115"/>
      <c r="D32" s="47">
        <v>0</v>
      </c>
      <c r="E32" s="48">
        <v>0</v>
      </c>
      <c r="F32" s="48">
        <v>0</v>
      </c>
      <c r="G32" s="48">
        <v>0</v>
      </c>
      <c r="H32" s="48">
        <v>0</v>
      </c>
      <c r="I32" s="48">
        <v>0</v>
      </c>
      <c r="J32" s="48">
        <v>0</v>
      </c>
      <c r="K32" s="48">
        <v>0</v>
      </c>
      <c r="L32" s="48">
        <v>0</v>
      </c>
      <c r="M32" s="48">
        <v>0</v>
      </c>
      <c r="N32" s="48">
        <v>0</v>
      </c>
      <c r="O32" s="48">
        <v>0</v>
      </c>
      <c r="P32" s="30">
        <f>D32*D$10+E32*E$10+F32*F$10+G32*G$10+H32*H$10+I32*I$10+J32*J$10+K32*K$10+L32*L$10+M32*M$10+N$10*N32+O$10*O32</f>
        <v>0</v>
      </c>
      <c r="Q32" s="117"/>
    </row>
    <row r="33" spans="1:17" ht="15" customHeight="1" thickBot="1" x14ac:dyDescent="0.3">
      <c r="A33" s="110"/>
      <c r="B33" s="114"/>
      <c r="C33" s="115"/>
      <c r="D33" s="57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6">
        <f>P30+P31+P32</f>
        <v>0</v>
      </c>
      <c r="Q33" s="118"/>
    </row>
    <row r="34" spans="1:17" ht="14.25" customHeight="1" x14ac:dyDescent="0.2">
      <c r="A34" s="110"/>
      <c r="B34" s="114"/>
      <c r="C34" s="115"/>
      <c r="D34" s="11">
        <v>0</v>
      </c>
      <c r="E34" s="12">
        <v>0</v>
      </c>
      <c r="F34" s="12">
        <v>0</v>
      </c>
      <c r="G34" s="12">
        <v>0</v>
      </c>
      <c r="H34" s="12">
        <v>0</v>
      </c>
      <c r="I34" s="12">
        <v>0</v>
      </c>
      <c r="J34" s="12">
        <v>0</v>
      </c>
      <c r="K34" s="12">
        <v>0</v>
      </c>
      <c r="L34" s="12">
        <v>0</v>
      </c>
      <c r="M34" s="12">
        <v>0</v>
      </c>
      <c r="N34" s="12">
        <v>0</v>
      </c>
      <c r="O34" s="12">
        <v>0</v>
      </c>
      <c r="P34" s="30">
        <f>D34*D$11+E34*E$11+F34*F$11+G34*G$11+H34*H$11+I34*I$11+J34*J$11+K34*K$11+L34*L$11+M34*M$11+N$11*N34+O$11*O34</f>
        <v>0</v>
      </c>
      <c r="Q34" s="119">
        <f>P37*1000/(MAX(P$21,P$29,P$37,P$45,P$53,P$61,P$69,P$77,P$85,P$93))</f>
        <v>0</v>
      </c>
    </row>
    <row r="35" spans="1:17" ht="12.75" customHeight="1" thickBot="1" x14ac:dyDescent="0.25">
      <c r="A35" s="110"/>
      <c r="B35" s="114"/>
      <c r="C35" s="115"/>
      <c r="D35" s="14">
        <v>0</v>
      </c>
      <c r="E35" s="15">
        <v>0</v>
      </c>
      <c r="F35" s="15">
        <v>0</v>
      </c>
      <c r="G35" s="15">
        <v>0</v>
      </c>
      <c r="H35" s="15">
        <v>0</v>
      </c>
      <c r="I35" s="15">
        <v>0</v>
      </c>
      <c r="J35" s="15">
        <v>0</v>
      </c>
      <c r="K35" s="15">
        <v>0</v>
      </c>
      <c r="L35" s="15">
        <v>0</v>
      </c>
      <c r="M35" s="15">
        <v>0</v>
      </c>
      <c r="N35" s="15">
        <v>0</v>
      </c>
      <c r="O35" s="15">
        <v>0</v>
      </c>
      <c r="P35" s="30">
        <f>D35*D$11+E35*E$11+F35*F$11+G35*G$11+H35*H$11+I35*I$11+J35*J$11+K35*K$11+L35*L$11+M35*M$11+N$11*N35+O$11*O35</f>
        <v>0</v>
      </c>
      <c r="Q35" s="120"/>
    </row>
    <row r="36" spans="1:17" ht="12.75" customHeight="1" thickBot="1" x14ac:dyDescent="0.25">
      <c r="A36" s="110"/>
      <c r="B36" s="42" t="s">
        <v>10</v>
      </c>
      <c r="C36" s="42" t="s">
        <v>93</v>
      </c>
      <c r="D36" s="14">
        <v>0</v>
      </c>
      <c r="E36" s="15">
        <v>0</v>
      </c>
      <c r="F36" s="15">
        <v>0</v>
      </c>
      <c r="G36" s="15">
        <v>0</v>
      </c>
      <c r="H36" s="15">
        <v>0</v>
      </c>
      <c r="I36" s="15">
        <v>0</v>
      </c>
      <c r="J36" s="15">
        <v>0</v>
      </c>
      <c r="K36" s="15">
        <v>0</v>
      </c>
      <c r="L36" s="15">
        <v>0</v>
      </c>
      <c r="M36" s="15">
        <v>0</v>
      </c>
      <c r="N36" s="15">
        <v>0</v>
      </c>
      <c r="O36" s="15">
        <v>0</v>
      </c>
      <c r="P36" s="30">
        <f>D36*D$11+E36*E$11+F36*F$11+G36*G$11+H36*H$11+I36*I$11+J36*J$11+K36*K$11+L36*L$11+M36*M$11+N$11*N36+O$11*O36</f>
        <v>0</v>
      </c>
      <c r="Q36" s="120"/>
    </row>
    <row r="37" spans="1:17" ht="15" customHeight="1" thickBot="1" x14ac:dyDescent="0.3">
      <c r="A37" s="111"/>
      <c r="B37" s="43">
        <f>Q30</f>
        <v>0</v>
      </c>
      <c r="C37" s="44">
        <f>Q34</f>
        <v>0</v>
      </c>
      <c r="D37" s="57"/>
      <c r="E37" s="58"/>
      <c r="F37" s="58"/>
      <c r="G37" s="58"/>
      <c r="H37" s="58"/>
      <c r="I37" s="58"/>
      <c r="J37" s="58"/>
      <c r="K37" s="58"/>
      <c r="L37" s="58"/>
      <c r="M37" s="58"/>
      <c r="N37" s="58"/>
      <c r="O37" s="58"/>
      <c r="P37" s="41">
        <f>P34+P35+P36</f>
        <v>0</v>
      </c>
      <c r="Q37" s="121"/>
    </row>
    <row r="38" spans="1:17" ht="14.25" customHeight="1" x14ac:dyDescent="0.2">
      <c r="A38" s="109" t="str">
        <f>Clasifficación!A46</f>
        <v>A_4</v>
      </c>
      <c r="B38" s="112" t="str">
        <f>Clasifficación!B46</f>
        <v>PILOTO</v>
      </c>
      <c r="C38" s="113"/>
      <c r="D38" s="45">
        <v>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v>0</v>
      </c>
      <c r="P38" s="29">
        <f>D38*D$10+E38*E$10+F38*F$10+G38*G$10+H38*H$10+I38*I$10+J38*J$10+K38*K$10+L38*L$10+M38*M$10+N$10*N38+O$10*O38</f>
        <v>0</v>
      </c>
      <c r="Q38" s="116">
        <f>P41*1000/(MAX(P$17,P$25,P$33,P$41,P$49,P$57,P$65,P$73,P$81,P$89))</f>
        <v>0</v>
      </c>
    </row>
    <row r="39" spans="1:17" ht="12.75" customHeight="1" x14ac:dyDescent="0.2">
      <c r="A39" s="110"/>
      <c r="B39" s="114"/>
      <c r="C39" s="115"/>
      <c r="D39" s="47">
        <v>0</v>
      </c>
      <c r="E39" s="48">
        <v>0</v>
      </c>
      <c r="F39" s="48">
        <v>0</v>
      </c>
      <c r="G39" s="48">
        <v>0</v>
      </c>
      <c r="H39" s="48">
        <v>0</v>
      </c>
      <c r="I39" s="48">
        <v>0</v>
      </c>
      <c r="J39" s="48">
        <v>0</v>
      </c>
      <c r="K39" s="48">
        <v>0</v>
      </c>
      <c r="L39" s="48">
        <v>0</v>
      </c>
      <c r="M39" s="48">
        <v>0</v>
      </c>
      <c r="N39" s="48">
        <v>0</v>
      </c>
      <c r="O39" s="48">
        <v>0</v>
      </c>
      <c r="P39" s="30">
        <f>D39*D$10+E39*E$10+F39*F$10+G39*G$10+H39*H$10+I39*I$10+J39*J$10+K39*K$10+L39*L$10+M39*M$10+N$10*N39+O$10*O39</f>
        <v>0</v>
      </c>
      <c r="Q39" s="117"/>
    </row>
    <row r="40" spans="1:17" ht="12.75" customHeight="1" x14ac:dyDescent="0.2">
      <c r="A40" s="110"/>
      <c r="B40" s="114"/>
      <c r="C40" s="115"/>
      <c r="D40" s="47">
        <v>0</v>
      </c>
      <c r="E40" s="48">
        <v>0</v>
      </c>
      <c r="F40" s="48">
        <v>0</v>
      </c>
      <c r="G40" s="48">
        <v>0</v>
      </c>
      <c r="H40" s="48">
        <v>0</v>
      </c>
      <c r="I40" s="48">
        <v>0</v>
      </c>
      <c r="J40" s="48">
        <v>0</v>
      </c>
      <c r="K40" s="48">
        <v>0</v>
      </c>
      <c r="L40" s="48">
        <v>0</v>
      </c>
      <c r="M40" s="48">
        <v>0</v>
      </c>
      <c r="N40" s="48">
        <v>0</v>
      </c>
      <c r="O40" s="48">
        <v>0</v>
      </c>
      <c r="P40" s="30">
        <f>D40*D$10+E40*E$10+F40*F$10+G40*G$10+H40*H$10+I40*I$10+J40*J$10+K40*K$10+L40*L$10+M40*M$10+N$10*N40+O$10*O40</f>
        <v>0</v>
      </c>
      <c r="Q40" s="117"/>
    </row>
    <row r="41" spans="1:17" ht="15" customHeight="1" thickBot="1" x14ac:dyDescent="0.3">
      <c r="A41" s="110"/>
      <c r="B41" s="114"/>
      <c r="C41" s="115"/>
      <c r="D41" s="57"/>
      <c r="E41" s="58"/>
      <c r="F41" s="58"/>
      <c r="G41" s="58"/>
      <c r="H41" s="58"/>
      <c r="I41" s="58"/>
      <c r="J41" s="58"/>
      <c r="K41" s="58"/>
      <c r="L41" s="58"/>
      <c r="M41" s="58"/>
      <c r="N41" s="58"/>
      <c r="O41" s="58"/>
      <c r="P41" s="56">
        <f>P38+P39+P40</f>
        <v>0</v>
      </c>
      <c r="Q41" s="118"/>
    </row>
    <row r="42" spans="1:17" ht="14.25" customHeight="1" x14ac:dyDescent="0.2">
      <c r="A42" s="110"/>
      <c r="B42" s="114"/>
      <c r="C42" s="115"/>
      <c r="D42" s="11">
        <v>0</v>
      </c>
      <c r="E42" s="12">
        <v>0</v>
      </c>
      <c r="F42" s="12">
        <v>0</v>
      </c>
      <c r="G42" s="12">
        <v>0</v>
      </c>
      <c r="H42" s="12">
        <v>0</v>
      </c>
      <c r="I42" s="12">
        <v>0</v>
      </c>
      <c r="J42" s="12">
        <v>0</v>
      </c>
      <c r="K42" s="12">
        <v>0</v>
      </c>
      <c r="L42" s="12">
        <v>0</v>
      </c>
      <c r="M42" s="12">
        <v>0</v>
      </c>
      <c r="N42" s="12">
        <v>0</v>
      </c>
      <c r="O42" s="12">
        <v>0</v>
      </c>
      <c r="P42" s="30">
        <f>D42*D$11+E42*E$11+F42*F$11+G42*G$11+H42*H$11+I42*I$11+J42*J$11+K42*K$11+L42*L$11+M42*M$11+N$11*N42+O$11*O42</f>
        <v>0</v>
      </c>
      <c r="Q42" s="119">
        <f>P45*1000/(MAX(P$21,P$29,P$37,P$45,P$53,P$61,P$69,P$77,P$85,P$93))</f>
        <v>0</v>
      </c>
    </row>
    <row r="43" spans="1:17" ht="12.75" customHeight="1" thickBot="1" x14ac:dyDescent="0.25">
      <c r="A43" s="110"/>
      <c r="B43" s="114"/>
      <c r="C43" s="115"/>
      <c r="D43" s="14">
        <v>0</v>
      </c>
      <c r="E43" s="15">
        <v>0</v>
      </c>
      <c r="F43" s="15">
        <v>0</v>
      </c>
      <c r="G43" s="15">
        <v>0</v>
      </c>
      <c r="H43" s="15">
        <v>0</v>
      </c>
      <c r="I43" s="15">
        <v>0</v>
      </c>
      <c r="J43" s="15">
        <v>0</v>
      </c>
      <c r="K43" s="15">
        <v>0</v>
      </c>
      <c r="L43" s="15">
        <v>0</v>
      </c>
      <c r="M43" s="15">
        <v>0</v>
      </c>
      <c r="N43" s="15">
        <v>0</v>
      </c>
      <c r="O43" s="15">
        <v>0</v>
      </c>
      <c r="P43" s="30">
        <f>D43*D$11+E43*E$11+F43*F$11+G43*G$11+H43*H$11+I43*I$11+J43*J$11+K43*K$11+L43*L$11+M43*M$11+N$11*N43+O$11*O43</f>
        <v>0</v>
      </c>
      <c r="Q43" s="120"/>
    </row>
    <row r="44" spans="1:17" ht="12.75" customHeight="1" thickBot="1" x14ac:dyDescent="0.25">
      <c r="A44" s="110"/>
      <c r="B44" s="42" t="s">
        <v>10</v>
      </c>
      <c r="C44" s="42" t="s">
        <v>93</v>
      </c>
      <c r="D44" s="14">
        <v>0</v>
      </c>
      <c r="E44" s="15">
        <v>0</v>
      </c>
      <c r="F44" s="15">
        <v>0</v>
      </c>
      <c r="G44" s="15">
        <v>0</v>
      </c>
      <c r="H44" s="15">
        <v>0</v>
      </c>
      <c r="I44" s="15">
        <v>0</v>
      </c>
      <c r="J44" s="15">
        <v>0</v>
      </c>
      <c r="K44" s="15">
        <v>0</v>
      </c>
      <c r="L44" s="15">
        <v>0</v>
      </c>
      <c r="M44" s="15">
        <v>0</v>
      </c>
      <c r="N44" s="15">
        <v>0</v>
      </c>
      <c r="O44" s="15">
        <v>0</v>
      </c>
      <c r="P44" s="30">
        <f>D44*D$11+E44*E$11+F44*F$11+G44*G$11+H44*H$11+I44*I$11+J44*J$11+K44*K$11+L44*L$11+M44*M$11+N$11*N44+O$11*O44</f>
        <v>0</v>
      </c>
      <c r="Q44" s="120"/>
    </row>
    <row r="45" spans="1:17" ht="15" customHeight="1" thickBot="1" x14ac:dyDescent="0.3">
      <c r="A45" s="111"/>
      <c r="B45" s="43">
        <f>Q38</f>
        <v>0</v>
      </c>
      <c r="C45" s="44">
        <f>Q42</f>
        <v>0</v>
      </c>
      <c r="D45" s="57"/>
      <c r="E45" s="58"/>
      <c r="F45" s="58"/>
      <c r="G45" s="58"/>
      <c r="H45" s="58"/>
      <c r="I45" s="58"/>
      <c r="J45" s="58"/>
      <c r="K45" s="58"/>
      <c r="L45" s="58"/>
      <c r="M45" s="58"/>
      <c r="N45" s="58"/>
      <c r="O45" s="58"/>
      <c r="P45" s="41">
        <f>P42+P43+P44</f>
        <v>0</v>
      </c>
      <c r="Q45" s="121"/>
    </row>
    <row r="46" spans="1:17" ht="14.25" customHeight="1" x14ac:dyDescent="0.2">
      <c r="A46" s="109" t="str">
        <f>Clasifficación!A47</f>
        <v>A_5</v>
      </c>
      <c r="B46" s="112" t="str">
        <f>Clasifficación!B47</f>
        <v>PILOTO</v>
      </c>
      <c r="C46" s="113"/>
      <c r="D46" s="45">
        <v>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v>0</v>
      </c>
      <c r="P46" s="29">
        <f>D46*D$10+E46*E$10+F46*F$10+G46*G$10+H46*H$10+I46*I$10+J46*J$10+K46*K$10+L46*L$10+M46*M$10+N$10*N46+O$10*O46</f>
        <v>0</v>
      </c>
      <c r="Q46" s="116">
        <f>P49*1000/(MAX(P$17,P$25,P$33,P$41,P$49,P$57,P$65,P$73,P$81,P$89))</f>
        <v>0</v>
      </c>
    </row>
    <row r="47" spans="1:17" ht="12.75" customHeight="1" x14ac:dyDescent="0.2">
      <c r="A47" s="110"/>
      <c r="B47" s="114"/>
      <c r="C47" s="115"/>
      <c r="D47" s="47">
        <v>0</v>
      </c>
      <c r="E47" s="48">
        <v>0</v>
      </c>
      <c r="F47" s="48">
        <v>0</v>
      </c>
      <c r="G47" s="48">
        <v>0</v>
      </c>
      <c r="H47" s="48">
        <v>0</v>
      </c>
      <c r="I47" s="48">
        <v>0</v>
      </c>
      <c r="J47" s="48">
        <v>0</v>
      </c>
      <c r="K47" s="48">
        <v>0</v>
      </c>
      <c r="L47" s="48">
        <v>0</v>
      </c>
      <c r="M47" s="48">
        <v>0</v>
      </c>
      <c r="N47" s="48">
        <v>0</v>
      </c>
      <c r="O47" s="48">
        <v>0</v>
      </c>
      <c r="P47" s="30">
        <f>D47*D$10+E47*E$10+F47*F$10+G47*G$10+H47*H$10+I47*I$10+J47*J$10+K47*K$10+L47*L$10+M47*M$10+N$10*N47+O$10*O47</f>
        <v>0</v>
      </c>
      <c r="Q47" s="117"/>
    </row>
    <row r="48" spans="1:17" ht="12.75" customHeight="1" x14ac:dyDescent="0.2">
      <c r="A48" s="110"/>
      <c r="B48" s="114"/>
      <c r="C48" s="115"/>
      <c r="D48" s="47">
        <v>0</v>
      </c>
      <c r="E48" s="48">
        <v>0</v>
      </c>
      <c r="F48" s="48">
        <v>0</v>
      </c>
      <c r="G48" s="48">
        <v>0</v>
      </c>
      <c r="H48" s="48">
        <v>0</v>
      </c>
      <c r="I48" s="48">
        <v>0</v>
      </c>
      <c r="J48" s="48">
        <v>0</v>
      </c>
      <c r="K48" s="48">
        <v>0</v>
      </c>
      <c r="L48" s="48">
        <v>0</v>
      </c>
      <c r="M48" s="48">
        <v>0</v>
      </c>
      <c r="N48" s="48">
        <v>0</v>
      </c>
      <c r="O48" s="48">
        <v>0</v>
      </c>
      <c r="P48" s="30">
        <f>D48*D$10+E48*E$10+F48*F$10+G48*G$10+H48*H$10+I48*I$10+J48*J$10+K48*K$10+L48*L$10+M48*M$10+N$10*N48+O$10*O48</f>
        <v>0</v>
      </c>
      <c r="Q48" s="117"/>
    </row>
    <row r="49" spans="1:17" ht="15" customHeight="1" thickBot="1" x14ac:dyDescent="0.3">
      <c r="A49" s="110"/>
      <c r="B49" s="114"/>
      <c r="C49" s="115"/>
      <c r="D49" s="57"/>
      <c r="E49" s="58"/>
      <c r="F49" s="58"/>
      <c r="G49" s="58"/>
      <c r="H49" s="58"/>
      <c r="I49" s="58"/>
      <c r="J49" s="58"/>
      <c r="K49" s="58"/>
      <c r="L49" s="58"/>
      <c r="M49" s="58"/>
      <c r="N49" s="58"/>
      <c r="O49" s="58"/>
      <c r="P49" s="56">
        <f>P46+P47+P48</f>
        <v>0</v>
      </c>
      <c r="Q49" s="118"/>
    </row>
    <row r="50" spans="1:17" ht="14.25" customHeight="1" x14ac:dyDescent="0.2">
      <c r="A50" s="110"/>
      <c r="B50" s="114"/>
      <c r="C50" s="115"/>
      <c r="D50" s="11">
        <v>0</v>
      </c>
      <c r="E50" s="12">
        <v>0</v>
      </c>
      <c r="F50" s="12">
        <v>0</v>
      </c>
      <c r="G50" s="12">
        <v>0</v>
      </c>
      <c r="H50" s="12">
        <v>0</v>
      </c>
      <c r="I50" s="12">
        <v>0</v>
      </c>
      <c r="J50" s="12">
        <v>0</v>
      </c>
      <c r="K50" s="12">
        <v>0</v>
      </c>
      <c r="L50" s="12">
        <v>0</v>
      </c>
      <c r="M50" s="12">
        <v>0</v>
      </c>
      <c r="N50" s="12">
        <v>0</v>
      </c>
      <c r="O50" s="12">
        <v>0</v>
      </c>
      <c r="P50" s="30">
        <f>D50*D$11+E50*E$11+F50*F$11+G50*G$11+H50*H$11+I50*I$11+J50*J$11+K50*K$11+L50*L$11+M50*M$11+N$11*N50+O$11*O50</f>
        <v>0</v>
      </c>
      <c r="Q50" s="119">
        <f>P53*1000/(MAX(P$21,P$29,P$37,P$45,P$53,P$61,P$69,P$77,P$85,P$93))</f>
        <v>0</v>
      </c>
    </row>
    <row r="51" spans="1:17" ht="12.75" customHeight="1" thickBot="1" x14ac:dyDescent="0.25">
      <c r="A51" s="110"/>
      <c r="B51" s="114"/>
      <c r="C51" s="115"/>
      <c r="D51" s="14">
        <v>0</v>
      </c>
      <c r="E51" s="15">
        <v>0</v>
      </c>
      <c r="F51" s="15">
        <v>0</v>
      </c>
      <c r="G51" s="15">
        <v>0</v>
      </c>
      <c r="H51" s="15">
        <v>0</v>
      </c>
      <c r="I51" s="15">
        <v>0</v>
      </c>
      <c r="J51" s="15">
        <v>0</v>
      </c>
      <c r="K51" s="15">
        <v>0</v>
      </c>
      <c r="L51" s="15">
        <v>0</v>
      </c>
      <c r="M51" s="15">
        <v>0</v>
      </c>
      <c r="N51" s="15">
        <v>0</v>
      </c>
      <c r="O51" s="15">
        <v>0</v>
      </c>
      <c r="P51" s="30">
        <f>D51*D$11+E51*E$11+F51*F$11+G51*G$11+H51*H$11+I51*I$11+J51*J$11+K51*K$11+L51*L$11+M51*M$11+N$11*N51+O$11*O51</f>
        <v>0</v>
      </c>
      <c r="Q51" s="120"/>
    </row>
    <row r="52" spans="1:17" ht="12.75" customHeight="1" thickBot="1" x14ac:dyDescent="0.25">
      <c r="A52" s="110"/>
      <c r="B52" s="42" t="s">
        <v>10</v>
      </c>
      <c r="C52" s="42" t="s">
        <v>93</v>
      </c>
      <c r="D52" s="14">
        <v>0</v>
      </c>
      <c r="E52" s="15">
        <v>0</v>
      </c>
      <c r="F52" s="15">
        <v>0</v>
      </c>
      <c r="G52" s="15">
        <v>0</v>
      </c>
      <c r="H52" s="15">
        <v>0</v>
      </c>
      <c r="I52" s="15">
        <v>0</v>
      </c>
      <c r="J52" s="15">
        <v>0</v>
      </c>
      <c r="K52" s="15">
        <v>0</v>
      </c>
      <c r="L52" s="15">
        <v>0</v>
      </c>
      <c r="M52" s="15">
        <v>0</v>
      </c>
      <c r="N52" s="15">
        <v>0</v>
      </c>
      <c r="O52" s="15">
        <v>0</v>
      </c>
      <c r="P52" s="30">
        <f>D52*D$11+E52*E$11+F52*F$11+G52*G$11+H52*H$11+I52*I$11+J52*J$11+K52*K$11+L52*L$11+M52*M$11+N$11*N52+O$11*O52</f>
        <v>0</v>
      </c>
      <c r="Q52" s="120"/>
    </row>
    <row r="53" spans="1:17" ht="15" customHeight="1" thickBot="1" x14ac:dyDescent="0.3">
      <c r="A53" s="111"/>
      <c r="B53" s="43">
        <f>Q46</f>
        <v>0</v>
      </c>
      <c r="C53" s="44">
        <f>Q50</f>
        <v>0</v>
      </c>
      <c r="D53" s="57"/>
      <c r="E53" s="58"/>
      <c r="F53" s="58"/>
      <c r="G53" s="58"/>
      <c r="H53" s="58"/>
      <c r="I53" s="58"/>
      <c r="J53" s="58"/>
      <c r="K53" s="58"/>
      <c r="L53" s="58"/>
      <c r="M53" s="58"/>
      <c r="N53" s="58"/>
      <c r="O53" s="58"/>
      <c r="P53" s="41">
        <f>P50+P51+P52</f>
        <v>0</v>
      </c>
      <c r="Q53" s="121"/>
    </row>
    <row r="54" spans="1:17" ht="14.25" customHeight="1" x14ac:dyDescent="0.2">
      <c r="A54" s="109" t="str">
        <f>Clasifficación!A48</f>
        <v>A_6</v>
      </c>
      <c r="B54" s="112" t="str">
        <f>Clasifficación!B48</f>
        <v>PILOTO</v>
      </c>
      <c r="C54" s="113"/>
      <c r="D54" s="45">
        <v>0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v>0</v>
      </c>
      <c r="O54" s="46">
        <v>0</v>
      </c>
      <c r="P54" s="29">
        <f>D54*D$10+E54*E$10+F54*F$10+G54*G$10+H54*H$10+I54*I$10+J54*J$10+K54*K$10+L54*L$10+M54*M$10+N$10*N54+O$10*O54</f>
        <v>0</v>
      </c>
      <c r="Q54" s="116">
        <f>P57*1000/(MAX(P$17,P$25,P$33,P$41,P$49,P$57,P$65,P$73,P$81,P$89))</f>
        <v>0</v>
      </c>
    </row>
    <row r="55" spans="1:17" ht="12.75" customHeight="1" x14ac:dyDescent="0.2">
      <c r="A55" s="110"/>
      <c r="B55" s="114"/>
      <c r="C55" s="115"/>
      <c r="D55" s="47">
        <v>0</v>
      </c>
      <c r="E55" s="48">
        <v>0</v>
      </c>
      <c r="F55" s="48">
        <v>0</v>
      </c>
      <c r="G55" s="48">
        <v>0</v>
      </c>
      <c r="H55" s="48">
        <v>0</v>
      </c>
      <c r="I55" s="48">
        <v>0</v>
      </c>
      <c r="J55" s="48">
        <v>0</v>
      </c>
      <c r="K55" s="48">
        <v>0</v>
      </c>
      <c r="L55" s="48">
        <v>0</v>
      </c>
      <c r="M55" s="48">
        <v>0</v>
      </c>
      <c r="N55" s="48">
        <v>0</v>
      </c>
      <c r="O55" s="48">
        <v>0</v>
      </c>
      <c r="P55" s="30">
        <f>D55*D$10+E55*E$10+F55*F$10+G55*G$10+H55*H$10+I55*I$10+J55*J$10+K55*K$10+L55*L$10+M55*M$10+N$10*N55+O$10*O55</f>
        <v>0</v>
      </c>
      <c r="Q55" s="117"/>
    </row>
    <row r="56" spans="1:17" ht="12.75" customHeight="1" x14ac:dyDescent="0.2">
      <c r="A56" s="110"/>
      <c r="B56" s="114"/>
      <c r="C56" s="115"/>
      <c r="D56" s="47">
        <v>0</v>
      </c>
      <c r="E56" s="48">
        <v>0</v>
      </c>
      <c r="F56" s="48">
        <v>0</v>
      </c>
      <c r="G56" s="48">
        <v>0</v>
      </c>
      <c r="H56" s="48">
        <v>0</v>
      </c>
      <c r="I56" s="48">
        <v>0</v>
      </c>
      <c r="J56" s="48">
        <v>0</v>
      </c>
      <c r="K56" s="48">
        <v>0</v>
      </c>
      <c r="L56" s="48">
        <v>0</v>
      </c>
      <c r="M56" s="48">
        <v>0</v>
      </c>
      <c r="N56" s="48">
        <v>0</v>
      </c>
      <c r="O56" s="48">
        <v>0</v>
      </c>
      <c r="P56" s="30">
        <f>D56*D$10+E56*E$10+F56*F$10+G56*G$10+H56*H$10+I56*I$10+J56*J$10+K56*K$10+L56*L$10+M56*M$10+N$10*N56+O$10*O56</f>
        <v>0</v>
      </c>
      <c r="Q56" s="117"/>
    </row>
    <row r="57" spans="1:17" ht="15" customHeight="1" thickBot="1" x14ac:dyDescent="0.3">
      <c r="A57" s="110"/>
      <c r="B57" s="114"/>
      <c r="C57" s="115"/>
      <c r="D57" s="57"/>
      <c r="E57" s="58"/>
      <c r="F57" s="58"/>
      <c r="G57" s="58"/>
      <c r="H57" s="58"/>
      <c r="I57" s="58"/>
      <c r="J57" s="58"/>
      <c r="K57" s="58"/>
      <c r="L57" s="58"/>
      <c r="M57" s="58"/>
      <c r="N57" s="58"/>
      <c r="O57" s="58"/>
      <c r="P57" s="56">
        <f>P54+P55+P56</f>
        <v>0</v>
      </c>
      <c r="Q57" s="118"/>
    </row>
    <row r="58" spans="1:17" ht="14.25" customHeight="1" x14ac:dyDescent="0.2">
      <c r="A58" s="110"/>
      <c r="B58" s="114"/>
      <c r="C58" s="115"/>
      <c r="D58" s="11">
        <v>0</v>
      </c>
      <c r="E58" s="12">
        <v>0</v>
      </c>
      <c r="F58" s="12">
        <v>0</v>
      </c>
      <c r="G58" s="12">
        <v>0</v>
      </c>
      <c r="H58" s="12">
        <v>0</v>
      </c>
      <c r="I58" s="12">
        <v>0</v>
      </c>
      <c r="J58" s="12">
        <v>0</v>
      </c>
      <c r="K58" s="12">
        <v>0</v>
      </c>
      <c r="L58" s="12">
        <v>0</v>
      </c>
      <c r="M58" s="12">
        <v>0</v>
      </c>
      <c r="N58" s="12">
        <v>0</v>
      </c>
      <c r="O58" s="12">
        <v>0</v>
      </c>
      <c r="P58" s="30">
        <f>D58*D$11+E58*E$11+F58*F$11+G58*G$11+H58*H$11+I58*I$11+J58*J$11+K58*K$11+L58*L$11+M58*M$11+N$11*N58+O$11*O58</f>
        <v>0</v>
      </c>
      <c r="Q58" s="119">
        <f>P61*1000/(MAX(P$21,P$29,P$37,P$45,P$53,P$61,P$69,P$77,P$85,P$93))</f>
        <v>0</v>
      </c>
    </row>
    <row r="59" spans="1:17" ht="12.75" customHeight="1" thickBot="1" x14ac:dyDescent="0.25">
      <c r="A59" s="110"/>
      <c r="B59" s="114"/>
      <c r="C59" s="115"/>
      <c r="D59" s="14">
        <v>0</v>
      </c>
      <c r="E59" s="15">
        <v>0</v>
      </c>
      <c r="F59" s="15">
        <v>0</v>
      </c>
      <c r="G59" s="15">
        <v>0</v>
      </c>
      <c r="H59" s="15">
        <v>0</v>
      </c>
      <c r="I59" s="15">
        <v>0</v>
      </c>
      <c r="J59" s="15">
        <v>0</v>
      </c>
      <c r="K59" s="15">
        <v>0</v>
      </c>
      <c r="L59" s="15">
        <v>0</v>
      </c>
      <c r="M59" s="15">
        <v>0</v>
      </c>
      <c r="N59" s="15">
        <v>0</v>
      </c>
      <c r="O59" s="15">
        <v>0</v>
      </c>
      <c r="P59" s="30">
        <f>D59*D$11+E59*E$11+F59*F$11+G59*G$11+H59*H$11+I59*I$11+J59*J$11+K59*K$11+L59*L$11+M59*M$11+N$11*N59+O$11*O59</f>
        <v>0</v>
      </c>
      <c r="Q59" s="120"/>
    </row>
    <row r="60" spans="1:17" ht="12.75" customHeight="1" thickBot="1" x14ac:dyDescent="0.25">
      <c r="A60" s="110"/>
      <c r="B60" s="42" t="s">
        <v>10</v>
      </c>
      <c r="C60" s="42" t="s">
        <v>93</v>
      </c>
      <c r="D60" s="14">
        <v>0</v>
      </c>
      <c r="E60" s="15">
        <v>0</v>
      </c>
      <c r="F60" s="15">
        <v>0</v>
      </c>
      <c r="G60" s="15">
        <v>0</v>
      </c>
      <c r="H60" s="15">
        <v>0</v>
      </c>
      <c r="I60" s="15">
        <v>0</v>
      </c>
      <c r="J60" s="15">
        <v>0</v>
      </c>
      <c r="K60" s="15">
        <v>0</v>
      </c>
      <c r="L60" s="15">
        <v>0</v>
      </c>
      <c r="M60" s="15">
        <v>0</v>
      </c>
      <c r="N60" s="15">
        <v>0</v>
      </c>
      <c r="O60" s="15">
        <v>0</v>
      </c>
      <c r="P60" s="30">
        <f>D60*D$11+E60*E$11+F60*F$11+G60*G$11+H60*H$11+I60*I$11+J60*J$11+K60*K$11+L60*L$11+M60*M$11+N$11*N60+O$11*O60</f>
        <v>0</v>
      </c>
      <c r="Q60" s="120"/>
    </row>
    <row r="61" spans="1:17" ht="15" customHeight="1" thickBot="1" x14ac:dyDescent="0.3">
      <c r="A61" s="111"/>
      <c r="B61" s="43">
        <f>Q54</f>
        <v>0</v>
      </c>
      <c r="C61" s="44">
        <f>Q58</f>
        <v>0</v>
      </c>
      <c r="D61" s="57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41">
        <f>P58+P59+P60</f>
        <v>0</v>
      </c>
      <c r="Q61" s="121"/>
    </row>
    <row r="62" spans="1:17" ht="14.25" customHeight="1" x14ac:dyDescent="0.2">
      <c r="A62" s="109" t="str">
        <f>Clasifficación!A49</f>
        <v>A_7</v>
      </c>
      <c r="B62" s="112" t="str">
        <f>Clasifficación!B49</f>
        <v>PILOTO</v>
      </c>
      <c r="C62" s="113"/>
      <c r="D62" s="45">
        <v>0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v>0</v>
      </c>
      <c r="O62" s="46">
        <v>0</v>
      </c>
      <c r="P62" s="29">
        <f>D62*D$10+E62*E$10+F62*F$10+G62*G$10+H62*H$10+I62*I$10+J62*J$10+K62*K$10+L62*L$10+M62*M$10+N$10*N62+O$10*O62</f>
        <v>0</v>
      </c>
      <c r="Q62" s="116">
        <f>P65*1000/(MAX(P$17,P$25,P$33,P$41,P$49,P$57,P$65,P$73,P$81,P$89))</f>
        <v>0</v>
      </c>
    </row>
    <row r="63" spans="1:17" ht="12.75" customHeight="1" x14ac:dyDescent="0.2">
      <c r="A63" s="110"/>
      <c r="B63" s="114"/>
      <c r="C63" s="115"/>
      <c r="D63" s="47">
        <v>0</v>
      </c>
      <c r="E63" s="48">
        <v>0</v>
      </c>
      <c r="F63" s="48">
        <v>0</v>
      </c>
      <c r="G63" s="48">
        <v>0</v>
      </c>
      <c r="H63" s="48">
        <v>0</v>
      </c>
      <c r="I63" s="48">
        <v>0</v>
      </c>
      <c r="J63" s="48">
        <v>0</v>
      </c>
      <c r="K63" s="48">
        <v>0</v>
      </c>
      <c r="L63" s="48">
        <v>0</v>
      </c>
      <c r="M63" s="48">
        <v>0</v>
      </c>
      <c r="N63" s="48">
        <v>0</v>
      </c>
      <c r="O63" s="48">
        <v>0</v>
      </c>
      <c r="P63" s="30">
        <f>D63*D$10+E63*E$10+F63*F$10+G63*G$10+H63*H$10+I63*I$10+J63*J$10+K63*K$10+L63*L$10+M63*M$10+N$10*N63+O$10*O63</f>
        <v>0</v>
      </c>
      <c r="Q63" s="117"/>
    </row>
    <row r="64" spans="1:17" ht="12.75" customHeight="1" x14ac:dyDescent="0.2">
      <c r="A64" s="110"/>
      <c r="B64" s="114"/>
      <c r="C64" s="115"/>
      <c r="D64" s="47">
        <v>0</v>
      </c>
      <c r="E64" s="48">
        <v>0</v>
      </c>
      <c r="F64" s="48">
        <v>0</v>
      </c>
      <c r="G64" s="48">
        <v>0</v>
      </c>
      <c r="H64" s="48">
        <v>0</v>
      </c>
      <c r="I64" s="48">
        <v>0</v>
      </c>
      <c r="J64" s="48">
        <v>0</v>
      </c>
      <c r="K64" s="48">
        <v>0</v>
      </c>
      <c r="L64" s="48">
        <v>0</v>
      </c>
      <c r="M64" s="48">
        <v>0</v>
      </c>
      <c r="N64" s="48">
        <v>0</v>
      </c>
      <c r="O64" s="48">
        <v>0</v>
      </c>
      <c r="P64" s="30">
        <f>D64*D$10+E64*E$10+F64*F$10+G64*G$10+H64*H$10+I64*I$10+J64*J$10+K64*K$10+L64*L$10+M64*M$10+N$10*N64+O$10*O64</f>
        <v>0</v>
      </c>
      <c r="Q64" s="117"/>
    </row>
    <row r="65" spans="1:17" ht="15" customHeight="1" thickBot="1" x14ac:dyDescent="0.3">
      <c r="A65" s="110"/>
      <c r="B65" s="114"/>
      <c r="C65" s="115"/>
      <c r="D65" s="57"/>
      <c r="E65" s="58"/>
      <c r="F65" s="58"/>
      <c r="G65" s="58"/>
      <c r="H65" s="58"/>
      <c r="I65" s="58"/>
      <c r="J65" s="58"/>
      <c r="K65" s="58"/>
      <c r="L65" s="58"/>
      <c r="M65" s="58"/>
      <c r="N65" s="58"/>
      <c r="O65" s="58"/>
      <c r="P65" s="56">
        <f>P62+P63+P64</f>
        <v>0</v>
      </c>
      <c r="Q65" s="118"/>
    </row>
    <row r="66" spans="1:17" ht="14.25" customHeight="1" x14ac:dyDescent="0.2">
      <c r="A66" s="110"/>
      <c r="B66" s="114"/>
      <c r="C66" s="115"/>
      <c r="D66" s="11">
        <v>0</v>
      </c>
      <c r="E66" s="12">
        <v>0</v>
      </c>
      <c r="F66" s="12">
        <v>0</v>
      </c>
      <c r="G66" s="12">
        <v>0</v>
      </c>
      <c r="H66" s="12">
        <v>0</v>
      </c>
      <c r="I66" s="12">
        <v>0</v>
      </c>
      <c r="J66" s="12">
        <v>0</v>
      </c>
      <c r="K66" s="12">
        <v>0</v>
      </c>
      <c r="L66" s="12">
        <v>0</v>
      </c>
      <c r="M66" s="12">
        <v>0</v>
      </c>
      <c r="N66" s="12">
        <v>0</v>
      </c>
      <c r="O66" s="12">
        <v>0</v>
      </c>
      <c r="P66" s="30">
        <f>D66*D$11+E66*E$11+F66*F$11+G66*G$11+H66*H$11+I66*I$11+J66*J$11+K66*K$11+L66*L$11+M66*M$11+N$11*N66+O$11*O66</f>
        <v>0</v>
      </c>
      <c r="Q66" s="119">
        <f>P69*1000/(MAX(P$21,P$29,P$37,P$45,P$53,P$61,P$69,P$77,P$85,P$93))</f>
        <v>0</v>
      </c>
    </row>
    <row r="67" spans="1:17" ht="12.75" customHeight="1" thickBot="1" x14ac:dyDescent="0.25">
      <c r="A67" s="110"/>
      <c r="B67" s="114"/>
      <c r="C67" s="115"/>
      <c r="D67" s="14">
        <v>0</v>
      </c>
      <c r="E67" s="15">
        <v>0</v>
      </c>
      <c r="F67" s="15">
        <v>0</v>
      </c>
      <c r="G67" s="15">
        <v>0</v>
      </c>
      <c r="H67" s="15">
        <v>0</v>
      </c>
      <c r="I67" s="15">
        <v>0</v>
      </c>
      <c r="J67" s="15">
        <v>0</v>
      </c>
      <c r="K67" s="15">
        <v>0</v>
      </c>
      <c r="L67" s="15">
        <v>0</v>
      </c>
      <c r="M67" s="15">
        <v>0</v>
      </c>
      <c r="N67" s="15">
        <v>0</v>
      </c>
      <c r="O67" s="15">
        <v>0</v>
      </c>
      <c r="P67" s="30">
        <f>D67*D$11+E67*E$11+F67*F$11+G67*G$11+H67*H$11+I67*I$11+J67*J$11+K67*K$11+L67*L$11+M67*M$11+N$11*N67+O$11*O67</f>
        <v>0</v>
      </c>
      <c r="Q67" s="120"/>
    </row>
    <row r="68" spans="1:17" ht="12.75" customHeight="1" thickBot="1" x14ac:dyDescent="0.25">
      <c r="A68" s="110"/>
      <c r="B68" s="42" t="s">
        <v>10</v>
      </c>
      <c r="C68" s="42" t="s">
        <v>93</v>
      </c>
      <c r="D68" s="14">
        <v>0</v>
      </c>
      <c r="E68" s="15">
        <v>0</v>
      </c>
      <c r="F68" s="15">
        <v>0</v>
      </c>
      <c r="G68" s="15">
        <v>0</v>
      </c>
      <c r="H68" s="15">
        <v>0</v>
      </c>
      <c r="I68" s="15">
        <v>0</v>
      </c>
      <c r="J68" s="15">
        <v>0</v>
      </c>
      <c r="K68" s="15">
        <v>0</v>
      </c>
      <c r="L68" s="15">
        <v>0</v>
      </c>
      <c r="M68" s="15">
        <v>0</v>
      </c>
      <c r="N68" s="15">
        <v>0</v>
      </c>
      <c r="O68" s="15">
        <v>0</v>
      </c>
      <c r="P68" s="30">
        <f>D68*D$11+E68*E$11+F68*F$11+G68*G$11+H68*H$11+I68*I$11+J68*J$11+K68*K$11+L68*L$11+M68*M$11+N$11*N68+O$11*O68</f>
        <v>0</v>
      </c>
      <c r="Q68" s="120"/>
    </row>
    <row r="69" spans="1:17" ht="15" customHeight="1" thickBot="1" x14ac:dyDescent="0.3">
      <c r="A69" s="111"/>
      <c r="B69" s="43">
        <f>Q62</f>
        <v>0</v>
      </c>
      <c r="C69" s="44">
        <f>Q66</f>
        <v>0</v>
      </c>
      <c r="D69" s="57"/>
      <c r="E69" s="58"/>
      <c r="F69" s="58"/>
      <c r="G69" s="58"/>
      <c r="H69" s="58"/>
      <c r="I69" s="58"/>
      <c r="J69" s="58"/>
      <c r="K69" s="58"/>
      <c r="L69" s="58"/>
      <c r="M69" s="58"/>
      <c r="N69" s="58"/>
      <c r="O69" s="58"/>
      <c r="P69" s="41">
        <f>P66+P67+P68</f>
        <v>0</v>
      </c>
      <c r="Q69" s="121"/>
    </row>
    <row r="70" spans="1:17" ht="14.25" customHeight="1" x14ac:dyDescent="0.2">
      <c r="A70" s="109" t="str">
        <f>Clasifficación!A50</f>
        <v>A_8</v>
      </c>
      <c r="B70" s="112" t="str">
        <f>Clasifficación!B50</f>
        <v>PILOTO</v>
      </c>
      <c r="C70" s="113"/>
      <c r="D70" s="45">
        <v>0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v>0</v>
      </c>
      <c r="O70" s="46">
        <v>0</v>
      </c>
      <c r="P70" s="29">
        <f>D70*D$10+E70*E$10+F70*F$10+G70*G$10+H70*H$10+I70*I$10+J70*J$10+K70*K$10+L70*L$10+M70*M$10+N$10*N70+O$10*O70</f>
        <v>0</v>
      </c>
      <c r="Q70" s="116">
        <f>P73*1000/(MAX(P$17,P$25,P$33,P$41,P$49,P$57,P$65,P$73,P$81,P$89))</f>
        <v>0</v>
      </c>
    </row>
    <row r="71" spans="1:17" ht="12.75" customHeight="1" x14ac:dyDescent="0.2">
      <c r="A71" s="110"/>
      <c r="B71" s="114"/>
      <c r="C71" s="115"/>
      <c r="D71" s="47">
        <v>0</v>
      </c>
      <c r="E71" s="48">
        <v>0</v>
      </c>
      <c r="F71" s="48">
        <v>0</v>
      </c>
      <c r="G71" s="48">
        <v>0</v>
      </c>
      <c r="H71" s="48">
        <v>0</v>
      </c>
      <c r="I71" s="48">
        <v>0</v>
      </c>
      <c r="J71" s="48">
        <v>0</v>
      </c>
      <c r="K71" s="48">
        <v>0</v>
      </c>
      <c r="L71" s="48">
        <v>0</v>
      </c>
      <c r="M71" s="48">
        <v>0</v>
      </c>
      <c r="N71" s="48">
        <v>0</v>
      </c>
      <c r="O71" s="48">
        <v>0</v>
      </c>
      <c r="P71" s="30">
        <f>D71*D$10+E71*E$10+F71*F$10+G71*G$10+H71*H$10+I71*I$10+J71*J$10+K71*K$10+L71*L$10+M71*M$10+N$10*N71+O$10*O71</f>
        <v>0</v>
      </c>
      <c r="Q71" s="117"/>
    </row>
    <row r="72" spans="1:17" ht="12.75" customHeight="1" x14ac:dyDescent="0.2">
      <c r="A72" s="110"/>
      <c r="B72" s="114"/>
      <c r="C72" s="115"/>
      <c r="D72" s="47">
        <v>0</v>
      </c>
      <c r="E72" s="48">
        <v>0</v>
      </c>
      <c r="F72" s="48">
        <v>0</v>
      </c>
      <c r="G72" s="48">
        <v>0</v>
      </c>
      <c r="H72" s="48">
        <v>0</v>
      </c>
      <c r="I72" s="48">
        <v>0</v>
      </c>
      <c r="J72" s="48">
        <v>0</v>
      </c>
      <c r="K72" s="48">
        <v>0</v>
      </c>
      <c r="L72" s="48">
        <v>0</v>
      </c>
      <c r="M72" s="48">
        <v>0</v>
      </c>
      <c r="N72" s="48">
        <v>0</v>
      </c>
      <c r="O72" s="48">
        <v>0</v>
      </c>
      <c r="P72" s="30">
        <f>D72*D$10+E72*E$10+F72*F$10+G72*G$10+H72*H$10+I72*I$10+J72*J$10+K72*K$10+L72*L$10+M72*M$10+N$10*N72+O$10*O72</f>
        <v>0</v>
      </c>
      <c r="Q72" s="117"/>
    </row>
    <row r="73" spans="1:17" ht="15" customHeight="1" thickBot="1" x14ac:dyDescent="0.3">
      <c r="A73" s="110"/>
      <c r="B73" s="114"/>
      <c r="C73" s="115"/>
      <c r="D73" s="57"/>
      <c r="E73" s="58"/>
      <c r="F73" s="58"/>
      <c r="G73" s="58"/>
      <c r="H73" s="58"/>
      <c r="I73" s="58"/>
      <c r="J73" s="58"/>
      <c r="K73" s="58"/>
      <c r="L73" s="58"/>
      <c r="M73" s="58"/>
      <c r="N73" s="58"/>
      <c r="O73" s="58"/>
      <c r="P73" s="56">
        <f>P70+P71+P72</f>
        <v>0</v>
      </c>
      <c r="Q73" s="118"/>
    </row>
    <row r="74" spans="1:17" ht="14.25" customHeight="1" x14ac:dyDescent="0.2">
      <c r="A74" s="110"/>
      <c r="B74" s="114"/>
      <c r="C74" s="115"/>
      <c r="D74" s="11">
        <v>0</v>
      </c>
      <c r="E74" s="12">
        <v>0</v>
      </c>
      <c r="F74" s="12">
        <v>0</v>
      </c>
      <c r="G74" s="12">
        <v>0</v>
      </c>
      <c r="H74" s="12">
        <v>0</v>
      </c>
      <c r="I74" s="12">
        <v>0</v>
      </c>
      <c r="J74" s="12">
        <v>0</v>
      </c>
      <c r="K74" s="12">
        <v>0</v>
      </c>
      <c r="L74" s="12">
        <v>0</v>
      </c>
      <c r="M74" s="12">
        <v>0</v>
      </c>
      <c r="N74" s="12">
        <v>0</v>
      </c>
      <c r="O74" s="12">
        <v>0</v>
      </c>
      <c r="P74" s="30">
        <f>D74*D$11+E74*E$11+F74*F$11+G74*G$11+H74*H$11+I74*I$11+J74*J$11+K74*K$11+L74*L$11+M74*M$11+N$11*N74+O$11*O74</f>
        <v>0</v>
      </c>
      <c r="Q74" s="119">
        <f>P77*1000/(MAX(P$21,P$29,P$37,P$45,P$53,P$61,P$69,P$77,P$85,P$93))</f>
        <v>0</v>
      </c>
    </row>
    <row r="75" spans="1:17" ht="12.75" customHeight="1" thickBot="1" x14ac:dyDescent="0.25">
      <c r="A75" s="110"/>
      <c r="B75" s="114"/>
      <c r="C75" s="115"/>
      <c r="D75" s="14">
        <v>0</v>
      </c>
      <c r="E75" s="15">
        <v>0</v>
      </c>
      <c r="F75" s="15">
        <v>0</v>
      </c>
      <c r="G75" s="15">
        <v>0</v>
      </c>
      <c r="H75" s="15">
        <v>0</v>
      </c>
      <c r="I75" s="15">
        <v>0</v>
      </c>
      <c r="J75" s="15">
        <v>0</v>
      </c>
      <c r="K75" s="15">
        <v>0</v>
      </c>
      <c r="L75" s="15">
        <v>0</v>
      </c>
      <c r="M75" s="15">
        <v>0</v>
      </c>
      <c r="N75" s="15">
        <v>0</v>
      </c>
      <c r="O75" s="15">
        <v>0</v>
      </c>
      <c r="P75" s="30">
        <f>D75*D$11+E75*E$11+F75*F$11+G75*G$11+H75*H$11+I75*I$11+J75*J$11+K75*K$11+L75*L$11+M75*M$11+N$11*N75+O$11*O75</f>
        <v>0</v>
      </c>
      <c r="Q75" s="120"/>
    </row>
    <row r="76" spans="1:17" ht="12.75" customHeight="1" thickBot="1" x14ac:dyDescent="0.25">
      <c r="A76" s="110"/>
      <c r="B76" s="42" t="s">
        <v>10</v>
      </c>
      <c r="C76" s="42" t="s">
        <v>93</v>
      </c>
      <c r="D76" s="14">
        <v>0</v>
      </c>
      <c r="E76" s="15">
        <v>0</v>
      </c>
      <c r="F76" s="15">
        <v>0</v>
      </c>
      <c r="G76" s="15">
        <v>0</v>
      </c>
      <c r="H76" s="15">
        <v>0</v>
      </c>
      <c r="I76" s="15">
        <v>0</v>
      </c>
      <c r="J76" s="15">
        <v>0</v>
      </c>
      <c r="K76" s="15">
        <v>0</v>
      </c>
      <c r="L76" s="15">
        <v>0</v>
      </c>
      <c r="M76" s="15">
        <v>0</v>
      </c>
      <c r="N76" s="15">
        <v>0</v>
      </c>
      <c r="O76" s="15">
        <v>0</v>
      </c>
      <c r="P76" s="30">
        <f>D76*D$11+E76*E$11+F76*F$11+G76*G$11+H76*H$11+I76*I$11+J76*J$11+K76*K$11+L76*L$11+M76*M$11+N$11*N76+O$11*O76</f>
        <v>0</v>
      </c>
      <c r="Q76" s="120"/>
    </row>
    <row r="77" spans="1:17" ht="15" customHeight="1" thickBot="1" x14ac:dyDescent="0.3">
      <c r="A77" s="111"/>
      <c r="B77" s="43">
        <f>Q70</f>
        <v>0</v>
      </c>
      <c r="C77" s="44">
        <f>Q74</f>
        <v>0</v>
      </c>
      <c r="D77" s="57"/>
      <c r="E77" s="58"/>
      <c r="F77" s="58"/>
      <c r="G77" s="58"/>
      <c r="H77" s="58"/>
      <c r="I77" s="58"/>
      <c r="J77" s="58"/>
      <c r="K77" s="58"/>
      <c r="L77" s="58"/>
      <c r="M77" s="58"/>
      <c r="N77" s="58"/>
      <c r="O77" s="58"/>
      <c r="P77" s="41">
        <f>P74+P75+P76</f>
        <v>0</v>
      </c>
      <c r="Q77" s="121"/>
    </row>
    <row r="78" spans="1:17" ht="14.25" customHeight="1" x14ac:dyDescent="0.2">
      <c r="A78" s="109" t="str">
        <f>Clasifficación!A51</f>
        <v>A_9</v>
      </c>
      <c r="B78" s="112" t="str">
        <f>Clasifficación!B51</f>
        <v>PILOTO</v>
      </c>
      <c r="C78" s="113"/>
      <c r="D78" s="45">
        <v>0</v>
      </c>
      <c r="E78" s="46">
        <v>0</v>
      </c>
      <c r="F78" s="46">
        <v>0</v>
      </c>
      <c r="G78" s="46">
        <v>0</v>
      </c>
      <c r="H78" s="46">
        <v>0</v>
      </c>
      <c r="I78" s="46">
        <v>0</v>
      </c>
      <c r="J78" s="46">
        <v>0</v>
      </c>
      <c r="K78" s="46">
        <v>0</v>
      </c>
      <c r="L78" s="46">
        <v>0</v>
      </c>
      <c r="M78" s="46">
        <v>0</v>
      </c>
      <c r="N78" s="46">
        <v>0</v>
      </c>
      <c r="O78" s="46">
        <v>0</v>
      </c>
      <c r="P78" s="29">
        <f>D78*D$10+E78*E$10+F78*F$10+G78*G$10+H78*H$10+I78*I$10+J78*J$10+K78*K$10+L78*L$10+M78*M$10+N$10*N78+O$10*O78</f>
        <v>0</v>
      </c>
      <c r="Q78" s="116">
        <f>P81*1000/(MAX(P$17,P$25,P$33,P$41,P$49,P$57,P$65,P$73,P$81,P$89))</f>
        <v>0</v>
      </c>
    </row>
    <row r="79" spans="1:17" ht="12.75" customHeight="1" x14ac:dyDescent="0.2">
      <c r="A79" s="110"/>
      <c r="B79" s="114"/>
      <c r="C79" s="115"/>
      <c r="D79" s="47">
        <v>0</v>
      </c>
      <c r="E79" s="48">
        <v>0</v>
      </c>
      <c r="F79" s="48">
        <v>0</v>
      </c>
      <c r="G79" s="48">
        <v>0</v>
      </c>
      <c r="H79" s="48">
        <v>0</v>
      </c>
      <c r="I79" s="48">
        <v>0</v>
      </c>
      <c r="J79" s="48">
        <v>0</v>
      </c>
      <c r="K79" s="48">
        <v>0</v>
      </c>
      <c r="L79" s="48">
        <v>0</v>
      </c>
      <c r="M79" s="48">
        <v>0</v>
      </c>
      <c r="N79" s="48">
        <v>0</v>
      </c>
      <c r="O79" s="48">
        <v>0</v>
      </c>
      <c r="P79" s="30">
        <f>D79*D$10+E79*E$10+F79*F$10+G79*G$10+H79*H$10+I79*I$10+J79*J$10+K79*K$10+L79*L$10+M79*M$10+N$10*N79+O$10*O79</f>
        <v>0</v>
      </c>
      <c r="Q79" s="117"/>
    </row>
    <row r="80" spans="1:17" ht="12.75" customHeight="1" x14ac:dyDescent="0.2">
      <c r="A80" s="110"/>
      <c r="B80" s="114"/>
      <c r="C80" s="115"/>
      <c r="D80" s="47">
        <v>0</v>
      </c>
      <c r="E80" s="48">
        <v>0</v>
      </c>
      <c r="F80" s="48">
        <v>0</v>
      </c>
      <c r="G80" s="48">
        <v>0</v>
      </c>
      <c r="H80" s="48">
        <v>0</v>
      </c>
      <c r="I80" s="48">
        <v>0</v>
      </c>
      <c r="J80" s="48">
        <v>0</v>
      </c>
      <c r="K80" s="48">
        <v>0</v>
      </c>
      <c r="L80" s="48">
        <v>0</v>
      </c>
      <c r="M80" s="48">
        <v>0</v>
      </c>
      <c r="N80" s="48">
        <v>0</v>
      </c>
      <c r="O80" s="48">
        <v>0</v>
      </c>
      <c r="P80" s="30">
        <f>D80*D$10+E80*E$10+F80*F$10+G80*G$10+H80*H$10+I80*I$10+J80*J$10+K80*K$10+L80*L$10+M80*M$10+N$10*N80+O$10*O80</f>
        <v>0</v>
      </c>
      <c r="Q80" s="117"/>
    </row>
    <row r="81" spans="1:17" ht="15" customHeight="1" thickBot="1" x14ac:dyDescent="0.3">
      <c r="A81" s="110"/>
      <c r="B81" s="114"/>
      <c r="C81" s="115"/>
      <c r="D81" s="57"/>
      <c r="E81" s="58"/>
      <c r="F81" s="58"/>
      <c r="G81" s="58"/>
      <c r="H81" s="58"/>
      <c r="I81" s="58"/>
      <c r="J81" s="58"/>
      <c r="K81" s="58"/>
      <c r="L81" s="58"/>
      <c r="M81" s="58"/>
      <c r="N81" s="58"/>
      <c r="O81" s="58"/>
      <c r="P81" s="56">
        <f>P78+P79+P80</f>
        <v>0</v>
      </c>
      <c r="Q81" s="118"/>
    </row>
    <row r="82" spans="1:17" ht="14.25" customHeight="1" x14ac:dyDescent="0.2">
      <c r="A82" s="110"/>
      <c r="B82" s="114"/>
      <c r="C82" s="115"/>
      <c r="D82" s="11">
        <v>0</v>
      </c>
      <c r="E82" s="12">
        <v>0</v>
      </c>
      <c r="F82" s="12">
        <v>0</v>
      </c>
      <c r="G82" s="12">
        <v>0</v>
      </c>
      <c r="H82" s="12">
        <v>0</v>
      </c>
      <c r="I82" s="12">
        <v>0</v>
      </c>
      <c r="J82" s="12">
        <v>0</v>
      </c>
      <c r="K82" s="12">
        <v>0</v>
      </c>
      <c r="L82" s="12">
        <v>0</v>
      </c>
      <c r="M82" s="12">
        <v>0</v>
      </c>
      <c r="N82" s="12">
        <v>0</v>
      </c>
      <c r="O82" s="12">
        <v>0</v>
      </c>
      <c r="P82" s="30">
        <f>D82*D$11+E82*E$11+F82*F$11+G82*G$11+H82*H$11+I82*I$11+J82*J$11+K82*K$11+L82*L$11+M82*M$11+N$11*N82+O$11*O82</f>
        <v>0</v>
      </c>
      <c r="Q82" s="119">
        <f>P85*1000/(MAX(P$21,P$29,P$37,P$45,P$53,P$61,P$69,P$77,P$85,P$93))</f>
        <v>0</v>
      </c>
    </row>
    <row r="83" spans="1:17" ht="12.75" customHeight="1" thickBot="1" x14ac:dyDescent="0.25">
      <c r="A83" s="110"/>
      <c r="B83" s="114"/>
      <c r="C83" s="115"/>
      <c r="D83" s="14">
        <v>0</v>
      </c>
      <c r="E83" s="15">
        <v>0</v>
      </c>
      <c r="F83" s="15">
        <v>0</v>
      </c>
      <c r="G83" s="15">
        <v>0</v>
      </c>
      <c r="H83" s="15">
        <v>0</v>
      </c>
      <c r="I83" s="15">
        <v>0</v>
      </c>
      <c r="J83" s="15">
        <v>0</v>
      </c>
      <c r="K83" s="15">
        <v>0</v>
      </c>
      <c r="L83" s="15">
        <v>0</v>
      </c>
      <c r="M83" s="15">
        <v>0</v>
      </c>
      <c r="N83" s="15">
        <v>0</v>
      </c>
      <c r="O83" s="15">
        <v>0</v>
      </c>
      <c r="P83" s="30">
        <f>D83*D$11+E83*E$11+F83*F$11+G83*G$11+H83*H$11+I83*I$11+J83*J$11+K83*K$11+L83*L$11+M83*M$11+N$11*N83+O$11*O83</f>
        <v>0</v>
      </c>
      <c r="Q83" s="120"/>
    </row>
    <row r="84" spans="1:17" ht="12.75" customHeight="1" thickBot="1" x14ac:dyDescent="0.25">
      <c r="A84" s="110"/>
      <c r="B84" s="42" t="s">
        <v>10</v>
      </c>
      <c r="C84" s="42" t="s">
        <v>93</v>
      </c>
      <c r="D84" s="14">
        <v>0</v>
      </c>
      <c r="E84" s="15">
        <v>0</v>
      </c>
      <c r="F84" s="15">
        <v>0</v>
      </c>
      <c r="G84" s="15">
        <v>0</v>
      </c>
      <c r="H84" s="15">
        <v>0</v>
      </c>
      <c r="I84" s="15">
        <v>0</v>
      </c>
      <c r="J84" s="15">
        <v>0</v>
      </c>
      <c r="K84" s="15">
        <v>0</v>
      </c>
      <c r="L84" s="15">
        <v>0</v>
      </c>
      <c r="M84" s="15">
        <v>0</v>
      </c>
      <c r="N84" s="15">
        <v>0</v>
      </c>
      <c r="O84" s="15">
        <v>0</v>
      </c>
      <c r="P84" s="30">
        <f>D84*D$11+E84*E$11+F84*F$11+G84*G$11+H84*H$11+I84*I$11+J84*J$11+K84*K$11+L84*L$11+M84*M$11+N$11*N84+O$11*O84</f>
        <v>0</v>
      </c>
      <c r="Q84" s="120"/>
    </row>
    <row r="85" spans="1:17" ht="15" customHeight="1" thickBot="1" x14ac:dyDescent="0.3">
      <c r="A85" s="111"/>
      <c r="B85" s="43">
        <f>Q78</f>
        <v>0</v>
      </c>
      <c r="C85" s="44">
        <f>Q82</f>
        <v>0</v>
      </c>
      <c r="D85" s="57"/>
      <c r="E85" s="58"/>
      <c r="F85" s="58"/>
      <c r="G85" s="58"/>
      <c r="H85" s="58"/>
      <c r="I85" s="58"/>
      <c r="J85" s="58"/>
      <c r="K85" s="58"/>
      <c r="L85" s="58"/>
      <c r="M85" s="58"/>
      <c r="N85" s="58"/>
      <c r="O85" s="58"/>
      <c r="P85" s="41">
        <f>P82+P83+P84</f>
        <v>0</v>
      </c>
      <c r="Q85" s="121"/>
    </row>
    <row r="86" spans="1:17" ht="14.25" customHeight="1" x14ac:dyDescent="0.2">
      <c r="A86" s="109" t="str">
        <f>Clasifficación!A52</f>
        <v>A_10</v>
      </c>
      <c r="B86" s="112" t="str">
        <f>Clasifficación!B52</f>
        <v>PILOTO</v>
      </c>
      <c r="C86" s="113"/>
      <c r="D86" s="45">
        <v>0</v>
      </c>
      <c r="E86" s="46">
        <v>0</v>
      </c>
      <c r="F86" s="46">
        <v>0</v>
      </c>
      <c r="G86" s="46">
        <v>0</v>
      </c>
      <c r="H86" s="46">
        <v>0</v>
      </c>
      <c r="I86" s="46">
        <v>0</v>
      </c>
      <c r="J86" s="46">
        <v>0</v>
      </c>
      <c r="K86" s="46">
        <v>0</v>
      </c>
      <c r="L86" s="46">
        <v>0</v>
      </c>
      <c r="M86" s="46">
        <v>0</v>
      </c>
      <c r="N86" s="46">
        <v>0</v>
      </c>
      <c r="O86" s="46">
        <v>0</v>
      </c>
      <c r="P86" s="29">
        <f>D86*D$10+E86*E$10+F86*F$10+G86*G$10+H86*H$10+I86*I$10+J86*J$10+K86*K$10+L86*L$10+M86*M$10+N$10*N86+O$10*O86</f>
        <v>0</v>
      </c>
      <c r="Q86" s="116">
        <f>P89*1000/(MAX(P$17,P$25,P$33,P$41,P$49,P$57,P$65,P$73,P$81,P$89))</f>
        <v>0</v>
      </c>
    </row>
    <row r="87" spans="1:17" ht="12.75" customHeight="1" x14ac:dyDescent="0.2">
      <c r="A87" s="110"/>
      <c r="B87" s="114"/>
      <c r="C87" s="115"/>
      <c r="D87" s="47">
        <v>0</v>
      </c>
      <c r="E87" s="48">
        <v>0</v>
      </c>
      <c r="F87" s="48">
        <v>0</v>
      </c>
      <c r="G87" s="48">
        <v>0</v>
      </c>
      <c r="H87" s="48">
        <v>0</v>
      </c>
      <c r="I87" s="48">
        <v>0</v>
      </c>
      <c r="J87" s="48">
        <v>0</v>
      </c>
      <c r="K87" s="48">
        <v>0</v>
      </c>
      <c r="L87" s="48">
        <v>0</v>
      </c>
      <c r="M87" s="48">
        <v>0</v>
      </c>
      <c r="N87" s="48">
        <v>0</v>
      </c>
      <c r="O87" s="48">
        <v>0</v>
      </c>
      <c r="P87" s="30">
        <f>D87*D$10+E87*E$10+F87*F$10+G87*G$10+H87*H$10+I87*I$10+J87*J$10+K87*K$10+L87*L$10+M87*M$10+N$10*N87+O$10*O87</f>
        <v>0</v>
      </c>
      <c r="Q87" s="117"/>
    </row>
    <row r="88" spans="1:17" ht="12.75" customHeight="1" x14ac:dyDescent="0.2">
      <c r="A88" s="110"/>
      <c r="B88" s="114"/>
      <c r="C88" s="115"/>
      <c r="D88" s="47">
        <v>0</v>
      </c>
      <c r="E88" s="48">
        <v>0</v>
      </c>
      <c r="F88" s="48">
        <v>0</v>
      </c>
      <c r="G88" s="48">
        <v>0</v>
      </c>
      <c r="H88" s="48">
        <v>0</v>
      </c>
      <c r="I88" s="48">
        <v>0</v>
      </c>
      <c r="J88" s="48">
        <v>0</v>
      </c>
      <c r="K88" s="48">
        <v>0</v>
      </c>
      <c r="L88" s="48">
        <v>0</v>
      </c>
      <c r="M88" s="48">
        <v>0</v>
      </c>
      <c r="N88" s="48">
        <v>0</v>
      </c>
      <c r="O88" s="48">
        <v>0</v>
      </c>
      <c r="P88" s="30">
        <f>D88*D$10+E88*E$10+F88*F$10+G88*G$10+H88*H$10+I88*I$10+J88*J$10+K88*K$10+L88*L$10+M88*M$10+N$10*N88+O$10*O88</f>
        <v>0</v>
      </c>
      <c r="Q88" s="117"/>
    </row>
    <row r="89" spans="1:17" ht="15" customHeight="1" thickBot="1" x14ac:dyDescent="0.3">
      <c r="A89" s="110"/>
      <c r="B89" s="114"/>
      <c r="C89" s="115"/>
      <c r="D89" s="57"/>
      <c r="E89" s="58"/>
      <c r="F89" s="58"/>
      <c r="G89" s="58"/>
      <c r="H89" s="58"/>
      <c r="I89" s="58"/>
      <c r="J89" s="58"/>
      <c r="K89" s="58"/>
      <c r="L89" s="58"/>
      <c r="M89" s="58"/>
      <c r="N89" s="58"/>
      <c r="O89" s="58"/>
      <c r="P89" s="56">
        <f>P86+P87+P88</f>
        <v>0</v>
      </c>
      <c r="Q89" s="118"/>
    </row>
    <row r="90" spans="1:17" ht="14.25" customHeight="1" x14ac:dyDescent="0.2">
      <c r="A90" s="110"/>
      <c r="B90" s="114"/>
      <c r="C90" s="115"/>
      <c r="D90" s="11">
        <v>0</v>
      </c>
      <c r="E90" s="12">
        <v>0</v>
      </c>
      <c r="F90" s="12">
        <v>0</v>
      </c>
      <c r="G90" s="12">
        <v>0</v>
      </c>
      <c r="H90" s="12">
        <v>0</v>
      </c>
      <c r="I90" s="12">
        <v>0</v>
      </c>
      <c r="J90" s="12">
        <v>0</v>
      </c>
      <c r="K90" s="12">
        <v>0</v>
      </c>
      <c r="L90" s="12">
        <v>0</v>
      </c>
      <c r="M90" s="12">
        <v>0</v>
      </c>
      <c r="N90" s="12">
        <v>0</v>
      </c>
      <c r="O90" s="12">
        <v>0</v>
      </c>
      <c r="P90" s="30">
        <f>D90*D$11+E90*E$11+F90*F$11+G90*G$11+H90*H$11+I90*I$11+J90*J$11+K90*K$11+L90*L$11+M90*M$11+N$11*N90+O$11*O90</f>
        <v>0</v>
      </c>
      <c r="Q90" s="119">
        <f>P93*1000/(MAX(P$21,P$29,P$37,P$45,P$53,P$61,P$69,P$77,P$85,P$93))</f>
        <v>0</v>
      </c>
    </row>
    <row r="91" spans="1:17" ht="12.75" customHeight="1" thickBot="1" x14ac:dyDescent="0.25">
      <c r="A91" s="110"/>
      <c r="B91" s="114"/>
      <c r="C91" s="115"/>
      <c r="D91" s="14">
        <v>0</v>
      </c>
      <c r="E91" s="15">
        <v>0</v>
      </c>
      <c r="F91" s="15">
        <v>0</v>
      </c>
      <c r="G91" s="15">
        <v>0</v>
      </c>
      <c r="H91" s="15">
        <v>0</v>
      </c>
      <c r="I91" s="15">
        <v>0</v>
      </c>
      <c r="J91" s="15">
        <v>0</v>
      </c>
      <c r="K91" s="15">
        <v>0</v>
      </c>
      <c r="L91" s="15">
        <v>0</v>
      </c>
      <c r="M91" s="15">
        <v>0</v>
      </c>
      <c r="N91" s="15">
        <v>0</v>
      </c>
      <c r="O91" s="15">
        <v>0</v>
      </c>
      <c r="P91" s="30">
        <f>D91*D$11+E91*E$11+F91*F$11+G91*G$11+H91*H$11+I91*I$11+J91*J$11+K91*K$11+L91*L$11+M91*M$11+N$11*N91+O$11*O91</f>
        <v>0</v>
      </c>
      <c r="Q91" s="120"/>
    </row>
    <row r="92" spans="1:17" ht="12.75" customHeight="1" thickBot="1" x14ac:dyDescent="0.25">
      <c r="A92" s="110"/>
      <c r="B92" s="42" t="s">
        <v>10</v>
      </c>
      <c r="C92" s="42" t="s">
        <v>93</v>
      </c>
      <c r="D92" s="14">
        <v>0</v>
      </c>
      <c r="E92" s="15">
        <v>0</v>
      </c>
      <c r="F92" s="15">
        <v>0</v>
      </c>
      <c r="G92" s="15">
        <v>0</v>
      </c>
      <c r="H92" s="15">
        <v>0</v>
      </c>
      <c r="I92" s="15">
        <v>0</v>
      </c>
      <c r="J92" s="15">
        <v>0</v>
      </c>
      <c r="K92" s="15">
        <v>0</v>
      </c>
      <c r="L92" s="15">
        <v>0</v>
      </c>
      <c r="M92" s="15">
        <v>0</v>
      </c>
      <c r="N92" s="15">
        <v>0</v>
      </c>
      <c r="O92" s="15">
        <v>0</v>
      </c>
      <c r="P92" s="30">
        <f>D92*D$11+E92*E$11+F92*F$11+G92*G$11+H92*H$11+I92*I$11+J92*J$11+K92*K$11+L92*L$11+M92*M$11+N$11*N92+O$11*O92</f>
        <v>0</v>
      </c>
      <c r="Q92" s="120"/>
    </row>
    <row r="93" spans="1:17" ht="15" customHeight="1" thickBot="1" x14ac:dyDescent="0.3">
      <c r="A93" s="111"/>
      <c r="B93" s="43">
        <f>Q86</f>
        <v>0</v>
      </c>
      <c r="C93" s="44">
        <f>Q90</f>
        <v>0</v>
      </c>
      <c r="D93" s="57"/>
      <c r="E93" s="58"/>
      <c r="F93" s="58"/>
      <c r="G93" s="58"/>
      <c r="H93" s="58"/>
      <c r="I93" s="58"/>
      <c r="J93" s="58"/>
      <c r="K93" s="58"/>
      <c r="L93" s="58"/>
      <c r="M93" s="58"/>
      <c r="N93" s="58"/>
      <c r="O93" s="58"/>
      <c r="P93" s="41">
        <f>P90+P91+P92</f>
        <v>0</v>
      </c>
      <c r="Q93" s="121"/>
    </row>
  </sheetData>
  <mergeCells count="63">
    <mergeCell ref="D1:Q3"/>
    <mergeCell ref="A4:A13"/>
    <mergeCell ref="B4:C9"/>
    <mergeCell ref="D4:D9"/>
    <mergeCell ref="E4:E9"/>
    <mergeCell ref="F4:F9"/>
    <mergeCell ref="G4:G9"/>
    <mergeCell ref="H4:H9"/>
    <mergeCell ref="I4:I9"/>
    <mergeCell ref="J4:J9"/>
    <mergeCell ref="K4:K9"/>
    <mergeCell ref="L4:L9"/>
    <mergeCell ref="M4:M9"/>
    <mergeCell ref="N4:N9"/>
    <mergeCell ref="O4:O9"/>
    <mergeCell ref="B10:C10"/>
    <mergeCell ref="P10:Q10"/>
    <mergeCell ref="B11:C11"/>
    <mergeCell ref="P11:Q11"/>
    <mergeCell ref="B12:C12"/>
    <mergeCell ref="D12:K12"/>
    <mergeCell ref="P12:P13"/>
    <mergeCell ref="Q12:Q13"/>
    <mergeCell ref="A14:A21"/>
    <mergeCell ref="B14:C19"/>
    <mergeCell ref="Q14:Q17"/>
    <mergeCell ref="Q18:Q21"/>
    <mergeCell ref="A22:A29"/>
    <mergeCell ref="B22:C27"/>
    <mergeCell ref="Q22:Q25"/>
    <mergeCell ref="Q26:Q29"/>
    <mergeCell ref="A30:A37"/>
    <mergeCell ref="B30:C35"/>
    <mergeCell ref="Q30:Q33"/>
    <mergeCell ref="Q34:Q37"/>
    <mergeCell ref="A38:A45"/>
    <mergeCell ref="B38:C43"/>
    <mergeCell ref="Q38:Q41"/>
    <mergeCell ref="Q42:Q45"/>
    <mergeCell ref="A46:A53"/>
    <mergeCell ref="B46:C51"/>
    <mergeCell ref="Q46:Q49"/>
    <mergeCell ref="Q50:Q53"/>
    <mergeCell ref="A54:A61"/>
    <mergeCell ref="B54:C59"/>
    <mergeCell ref="Q54:Q57"/>
    <mergeCell ref="Q58:Q61"/>
    <mergeCell ref="A62:A69"/>
    <mergeCell ref="B62:C67"/>
    <mergeCell ref="Q62:Q65"/>
    <mergeCell ref="Q66:Q69"/>
    <mergeCell ref="A70:A77"/>
    <mergeCell ref="B70:C75"/>
    <mergeCell ref="Q70:Q73"/>
    <mergeCell ref="Q74:Q77"/>
    <mergeCell ref="A78:A85"/>
    <mergeCell ref="B78:C83"/>
    <mergeCell ref="Q78:Q81"/>
    <mergeCell ref="Q82:Q85"/>
    <mergeCell ref="A86:A93"/>
    <mergeCell ref="B86:C91"/>
    <mergeCell ref="Q86:Q89"/>
    <mergeCell ref="Q90:Q93"/>
  </mergeCells>
  <pageMargins left="0.75" right="0.75" top="1" bottom="1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1</vt:i4>
      </vt:variant>
    </vt:vector>
  </HeadingPairs>
  <TitlesOfParts>
    <vt:vector size="7" baseType="lpstr">
      <vt:lpstr>PUNTUACIÓN PRUEBA</vt:lpstr>
      <vt:lpstr>Clasifficación</vt:lpstr>
      <vt:lpstr>BÁSICA</vt:lpstr>
      <vt:lpstr>SPORT</vt:lpstr>
      <vt:lpstr>INTERMEDIA</vt:lpstr>
      <vt:lpstr>AVANZADA</vt:lpstr>
      <vt:lpstr>'PUNTUACIÓN PRUEBA'!Área_de_impresión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fsromero</dc:creator>
  <cp:lastModifiedBy>leyla vivanco</cp:lastModifiedBy>
  <cp:lastPrinted>2012-03-30T06:21:28Z</cp:lastPrinted>
  <dcterms:created xsi:type="dcterms:W3CDTF">2009-04-06T17:11:25Z</dcterms:created>
  <dcterms:modified xsi:type="dcterms:W3CDTF">2020-04-23T09:36:50Z</dcterms:modified>
</cp:coreProperties>
</file>