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IMAC\RESULTADOS\"/>
    </mc:Choice>
  </mc:AlternateContent>
  <xr:revisionPtr revIDLastSave="0" documentId="8_{4DF95B08-7A73-4083-89F2-7839FC228725}" xr6:coauthVersionLast="45" xr6:coauthVersionMax="45" xr10:uidLastSave="{00000000-0000-0000-0000-000000000000}"/>
  <bookViews>
    <workbookView xWindow="-120" yWindow="-120" windowWidth="20730" windowHeight="11160" activeTab="1"/>
  </bookViews>
  <sheets>
    <sheet name="PUNTUACIÓN PRUEBA" sheetId="14" r:id="rId1"/>
    <sheet name="Clasifficación" sheetId="11" r:id="rId2"/>
    <sheet name="BÁSICA" sheetId="16" r:id="rId3"/>
    <sheet name="SPORT" sheetId="17" r:id="rId4"/>
    <sheet name="INTERMEDIA" sheetId="18" r:id="rId5"/>
    <sheet name="AVANZADA" sheetId="19" r:id="rId6"/>
  </sheets>
  <definedNames>
    <definedName name="_xlnm._FilterDatabase" localSheetId="1" hidden="1">Clasifficación!$A$10:$Z$14</definedName>
    <definedName name="_xlnm.Print_Area" localSheetId="0">'PUNTUACIÓN PRUEBA'!$I$2:$P$52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11" l="1"/>
  <c r="K34" i="11"/>
  <c r="I35" i="11"/>
  <c r="L30" i="11"/>
  <c r="K30" i="11"/>
  <c r="L32" i="11"/>
  <c r="K32" i="11"/>
  <c r="J32" i="11"/>
  <c r="M32" i="11" s="1"/>
  <c r="I32" i="11"/>
  <c r="L31" i="11"/>
  <c r="K31" i="11"/>
  <c r="J31" i="11"/>
  <c r="I31" i="11"/>
  <c r="L28" i="11"/>
  <c r="K28" i="11"/>
  <c r="L24" i="11"/>
  <c r="M24" i="11" s="1"/>
  <c r="K24" i="11"/>
  <c r="J24" i="11"/>
  <c r="I24" i="11"/>
  <c r="J23" i="11"/>
  <c r="I23" i="11"/>
  <c r="G15" i="11"/>
  <c r="G20" i="11"/>
  <c r="G18" i="11"/>
  <c r="G16" i="11"/>
  <c r="D15" i="11"/>
  <c r="D20" i="11"/>
  <c r="D18" i="11"/>
  <c r="M16" i="11"/>
  <c r="M15" i="11"/>
  <c r="M20" i="11"/>
  <c r="M18" i="11"/>
  <c r="M13" i="11"/>
  <c r="M19" i="11"/>
  <c r="M17" i="11"/>
  <c r="M14" i="11"/>
  <c r="M12" i="11"/>
  <c r="M10" i="11"/>
  <c r="R15" i="11"/>
  <c r="P15" i="11"/>
  <c r="Q15" i="11" s="1"/>
  <c r="N15" i="11"/>
  <c r="F15" i="11"/>
  <c r="M11" i="11"/>
  <c r="M22" i="11"/>
  <c r="M30" i="11"/>
  <c r="M29" i="11"/>
  <c r="M28" i="11"/>
  <c r="M26" i="11"/>
  <c r="M27" i="11"/>
  <c r="CB92" i="19"/>
  <c r="CB91" i="19"/>
  <c r="CB90" i="19"/>
  <c r="CB93" i="19"/>
  <c r="CB88" i="19"/>
  <c r="CB87" i="19"/>
  <c r="CB86" i="19"/>
  <c r="CB89" i="19" s="1"/>
  <c r="CB84" i="19"/>
  <c r="CB83" i="19"/>
  <c r="CB82" i="19"/>
  <c r="CB85" i="19"/>
  <c r="CB80" i="19"/>
  <c r="CB79" i="19"/>
  <c r="CB78" i="19"/>
  <c r="CB76" i="19"/>
  <c r="CB75" i="19"/>
  <c r="CB74" i="19"/>
  <c r="CB77" i="19"/>
  <c r="CB72" i="19"/>
  <c r="CB71" i="19"/>
  <c r="CB70" i="19"/>
  <c r="CB68" i="19"/>
  <c r="CB67" i="19"/>
  <c r="CB66" i="19"/>
  <c r="CB69" i="19"/>
  <c r="CB64" i="19"/>
  <c r="CB63" i="19"/>
  <c r="CB62" i="19"/>
  <c r="CB65" i="19" s="1"/>
  <c r="CB60" i="19"/>
  <c r="CB59" i="19"/>
  <c r="CB58" i="19"/>
  <c r="CB61" i="19"/>
  <c r="CB56" i="19"/>
  <c r="CB55" i="19"/>
  <c r="CB54" i="19"/>
  <c r="CB57" i="19" s="1"/>
  <c r="CB52" i="19"/>
  <c r="CB51" i="19"/>
  <c r="CB50" i="19"/>
  <c r="CB53" i="19"/>
  <c r="CB48" i="19"/>
  <c r="CB47" i="19"/>
  <c r="CB46" i="19"/>
  <c r="CB49" i="19" s="1"/>
  <c r="CB44" i="19"/>
  <c r="CB43" i="19"/>
  <c r="CB45" i="19" s="1"/>
  <c r="CB42" i="19"/>
  <c r="CB40" i="19"/>
  <c r="CB39" i="19"/>
  <c r="CB38" i="19"/>
  <c r="CB41" i="19" s="1"/>
  <c r="CB36" i="19"/>
  <c r="CB35" i="19"/>
  <c r="CB37" i="19" s="1"/>
  <c r="CB34" i="19"/>
  <c r="CB32" i="19"/>
  <c r="CB31" i="19"/>
  <c r="CB30" i="19"/>
  <c r="CB33" i="19" s="1"/>
  <c r="CB28" i="19"/>
  <c r="CB27" i="19"/>
  <c r="CB26" i="19"/>
  <c r="CB29" i="19"/>
  <c r="CB24" i="19"/>
  <c r="CB23" i="19"/>
  <c r="CB25" i="19" s="1"/>
  <c r="CB22" i="19"/>
  <c r="CB20" i="19"/>
  <c r="CB19" i="19"/>
  <c r="CB18" i="19"/>
  <c r="CB21" i="19" s="1"/>
  <c r="CB16" i="19"/>
  <c r="CB15" i="19"/>
  <c r="CB17" i="19" s="1"/>
  <c r="CB14" i="19"/>
  <c r="CB11" i="19"/>
  <c r="CB10" i="19"/>
  <c r="CC92" i="18"/>
  <c r="CC91" i="18"/>
  <c r="CC90" i="18"/>
  <c r="CC88" i="18"/>
  <c r="CC87" i="18"/>
  <c r="CC86" i="18"/>
  <c r="CC89" i="18" s="1"/>
  <c r="CC84" i="18"/>
  <c r="CC83" i="18"/>
  <c r="CC82" i="18"/>
  <c r="CC85" i="18" s="1"/>
  <c r="CC80" i="18"/>
  <c r="CC79" i="18"/>
  <c r="CC78" i="18"/>
  <c r="CC81" i="18" s="1"/>
  <c r="CC76" i="18"/>
  <c r="CC75" i="18"/>
  <c r="CC74" i="18"/>
  <c r="CC77" i="18" s="1"/>
  <c r="CC72" i="18"/>
  <c r="CC71" i="18"/>
  <c r="CC70" i="18"/>
  <c r="CC73" i="18" s="1"/>
  <c r="CC68" i="18"/>
  <c r="CC67" i="18"/>
  <c r="CC66" i="18"/>
  <c r="CC64" i="18"/>
  <c r="CC63" i="18"/>
  <c r="CC62" i="18"/>
  <c r="CC65" i="18" s="1"/>
  <c r="CC60" i="18"/>
  <c r="CC59" i="18"/>
  <c r="CC58" i="18"/>
  <c r="CC56" i="18"/>
  <c r="CC55" i="18"/>
  <c r="CC54" i="18"/>
  <c r="CC57" i="18" s="1"/>
  <c r="CC52" i="18"/>
  <c r="CC51" i="18"/>
  <c r="CC50" i="18"/>
  <c r="CC53" i="18" s="1"/>
  <c r="CC48" i="18"/>
  <c r="CC47" i="18"/>
  <c r="CC46" i="18"/>
  <c r="CC49" i="18" s="1"/>
  <c r="CC44" i="18"/>
  <c r="CC43" i="18"/>
  <c r="CC42" i="18"/>
  <c r="CC40" i="18"/>
  <c r="CC39" i="18"/>
  <c r="CC38" i="18"/>
  <c r="CC41" i="18" s="1"/>
  <c r="CC36" i="18"/>
  <c r="CC35" i="18"/>
  <c r="CC34" i="18"/>
  <c r="CC32" i="18"/>
  <c r="CC31" i="18"/>
  <c r="CC30" i="18"/>
  <c r="CC33" i="18" s="1"/>
  <c r="CC28" i="18"/>
  <c r="CC27" i="18"/>
  <c r="CC26" i="18"/>
  <c r="CC24" i="18"/>
  <c r="CC23" i="18"/>
  <c r="CC22" i="18"/>
  <c r="CC25" i="18" s="1"/>
  <c r="CC20" i="18"/>
  <c r="CC19" i="18"/>
  <c r="CC18" i="18"/>
  <c r="CC21" i="18" s="1"/>
  <c r="CC16" i="18"/>
  <c r="CC15" i="18"/>
  <c r="CC14" i="18"/>
  <c r="CC17" i="18" s="1"/>
  <c r="CC11" i="18"/>
  <c r="CC10" i="18"/>
  <c r="CB92" i="17"/>
  <c r="CB91" i="17"/>
  <c r="CB90" i="17"/>
  <c r="CB93" i="17" s="1"/>
  <c r="CB88" i="17"/>
  <c r="CB87" i="17"/>
  <c r="CB86" i="17"/>
  <c r="CB84" i="17"/>
  <c r="CB83" i="17"/>
  <c r="CB82" i="17"/>
  <c r="CB85" i="17" s="1"/>
  <c r="CB80" i="17"/>
  <c r="CB79" i="17"/>
  <c r="CB78" i="17"/>
  <c r="CB81" i="17" s="1"/>
  <c r="CB76" i="17"/>
  <c r="CB75" i="17"/>
  <c r="CB74" i="17"/>
  <c r="CB77" i="17" s="1"/>
  <c r="CB72" i="17"/>
  <c r="CB71" i="17"/>
  <c r="CB70" i="17"/>
  <c r="CB73" i="17"/>
  <c r="CB68" i="17"/>
  <c r="CB67" i="17"/>
  <c r="CB66" i="17"/>
  <c r="CB69" i="17" s="1"/>
  <c r="CB64" i="17"/>
  <c r="CB63" i="17"/>
  <c r="CB62" i="17"/>
  <c r="CB65" i="17"/>
  <c r="CB60" i="17"/>
  <c r="CB59" i="17"/>
  <c r="CB58" i="17"/>
  <c r="CB61" i="17" s="1"/>
  <c r="CB56" i="17"/>
  <c r="CB55" i="17"/>
  <c r="CB54" i="17"/>
  <c r="CB57" i="17"/>
  <c r="CB52" i="17"/>
  <c r="CB51" i="17"/>
  <c r="CB50" i="17"/>
  <c r="CB53" i="17" s="1"/>
  <c r="CB48" i="17"/>
  <c r="CB47" i="17"/>
  <c r="CB46" i="17"/>
  <c r="CB49" i="17"/>
  <c r="CB44" i="17"/>
  <c r="CB43" i="17"/>
  <c r="CB42" i="17"/>
  <c r="CB45" i="17" s="1"/>
  <c r="CC58" i="17" s="1"/>
  <c r="CB40" i="17"/>
  <c r="CB39" i="17"/>
  <c r="CB38" i="17"/>
  <c r="CB41" i="17" s="1"/>
  <c r="CB36" i="17"/>
  <c r="CB35" i="17"/>
  <c r="CB34" i="17"/>
  <c r="CB37" i="17" s="1"/>
  <c r="CB32" i="17"/>
  <c r="CB33" i="17" s="1"/>
  <c r="CB31" i="17"/>
  <c r="CB30" i="17"/>
  <c r="CB28" i="17"/>
  <c r="CB27" i="17"/>
  <c r="CB26" i="17"/>
  <c r="CB29" i="17" s="1"/>
  <c r="CB24" i="17"/>
  <c r="CB23" i="17"/>
  <c r="CB22" i="17"/>
  <c r="CB25" i="17" s="1"/>
  <c r="CB20" i="17"/>
  <c r="CB19" i="17"/>
  <c r="CB18" i="17"/>
  <c r="CB21" i="17" s="1"/>
  <c r="CB16" i="17"/>
  <c r="CB15" i="17"/>
  <c r="CB14" i="17"/>
  <c r="CB17" i="17" s="1"/>
  <c r="CB11" i="17"/>
  <c r="CB10" i="17"/>
  <c r="CD92" i="16"/>
  <c r="CD91" i="16"/>
  <c r="CD90" i="16"/>
  <c r="CD88" i="16"/>
  <c r="CD87" i="16"/>
  <c r="CD86" i="16"/>
  <c r="CD84" i="16"/>
  <c r="CD83" i="16"/>
  <c r="CD82" i="16"/>
  <c r="CD80" i="16"/>
  <c r="CD79" i="16"/>
  <c r="CD78" i="16"/>
  <c r="CD81" i="16"/>
  <c r="CD76" i="16"/>
  <c r="CD75" i="16"/>
  <c r="CD74" i="16"/>
  <c r="CD72" i="16"/>
  <c r="CD71" i="16"/>
  <c r="CD70" i="16"/>
  <c r="CD73" i="16"/>
  <c r="CD68" i="16"/>
  <c r="CD67" i="16"/>
  <c r="CD66" i="16"/>
  <c r="CD64" i="16"/>
  <c r="CD63" i="16"/>
  <c r="CD62" i="16"/>
  <c r="CD65" i="16" s="1"/>
  <c r="CD60" i="16"/>
  <c r="CD59" i="16"/>
  <c r="CD58" i="16"/>
  <c r="CD56" i="16"/>
  <c r="CD55" i="16"/>
  <c r="CD54" i="16"/>
  <c r="CD57" i="16"/>
  <c r="CD52" i="16"/>
  <c r="CD51" i="16"/>
  <c r="CD50" i="16"/>
  <c r="CD48" i="16"/>
  <c r="CD47" i="16"/>
  <c r="CD46" i="16"/>
  <c r="CD49" i="16" s="1"/>
  <c r="CD44" i="16"/>
  <c r="CD43" i="16"/>
  <c r="CD42" i="16"/>
  <c r="CD40" i="16"/>
  <c r="CD39" i="16"/>
  <c r="CD41" i="16" s="1"/>
  <c r="CD38" i="16"/>
  <c r="CD36" i="16"/>
  <c r="CD35" i="16"/>
  <c r="CD34" i="16"/>
  <c r="CD32" i="16"/>
  <c r="CD31" i="16"/>
  <c r="CD30" i="16"/>
  <c r="CD33" i="16" s="1"/>
  <c r="CD28" i="16"/>
  <c r="CD27" i="16"/>
  <c r="CD26" i="16"/>
  <c r="CD24" i="16"/>
  <c r="CD23" i="16"/>
  <c r="CD22" i="16"/>
  <c r="CD25" i="16" s="1"/>
  <c r="CD20" i="16"/>
  <c r="CD19" i="16"/>
  <c r="CD18" i="16"/>
  <c r="CD16" i="16"/>
  <c r="CD17" i="16" s="1"/>
  <c r="CD15" i="16"/>
  <c r="CD14" i="16"/>
  <c r="CD11" i="16"/>
  <c r="CD10" i="16"/>
  <c r="I22" i="11"/>
  <c r="BL92" i="19"/>
  <c r="BL91" i="19"/>
  <c r="BL90" i="19"/>
  <c r="BL93" i="19"/>
  <c r="BL88" i="19"/>
  <c r="BL87" i="19"/>
  <c r="BL89" i="19" s="1"/>
  <c r="BL86" i="19"/>
  <c r="BL84" i="19"/>
  <c r="BL83" i="19"/>
  <c r="BL82" i="19"/>
  <c r="BL85" i="19"/>
  <c r="BL80" i="19"/>
  <c r="BL79" i="19"/>
  <c r="BL81" i="19" s="1"/>
  <c r="BL78" i="19"/>
  <c r="BL76" i="19"/>
  <c r="BL75" i="19"/>
  <c r="BL74" i="19"/>
  <c r="BL77" i="19"/>
  <c r="BL72" i="19"/>
  <c r="BL71" i="19"/>
  <c r="BL73" i="19" s="1"/>
  <c r="BL70" i="19"/>
  <c r="BL68" i="19"/>
  <c r="BL67" i="19"/>
  <c r="BL69" i="19" s="1"/>
  <c r="BL66" i="19"/>
  <c r="BL64" i="19"/>
  <c r="BL63" i="19"/>
  <c r="BL62" i="19"/>
  <c r="BL60" i="19"/>
  <c r="BL59" i="19"/>
  <c r="BL61" i="19" s="1"/>
  <c r="BM58" i="19" s="1"/>
  <c r="BL58" i="19"/>
  <c r="BL56" i="19"/>
  <c r="BL55" i="19"/>
  <c r="BL57" i="19" s="1"/>
  <c r="BL54" i="19"/>
  <c r="BL52" i="19"/>
  <c r="BL51" i="19"/>
  <c r="BL50" i="19"/>
  <c r="BL53" i="19"/>
  <c r="BL48" i="19"/>
  <c r="BL47" i="19"/>
  <c r="BL46" i="19"/>
  <c r="BL44" i="19"/>
  <c r="BL43" i="19"/>
  <c r="BL42" i="19"/>
  <c r="BL45" i="19"/>
  <c r="BL40" i="19"/>
  <c r="BL39" i="19"/>
  <c r="BL38" i="19"/>
  <c r="BL36" i="19"/>
  <c r="BL35" i="19"/>
  <c r="BL34" i="19"/>
  <c r="BL37" i="19"/>
  <c r="BL32" i="19"/>
  <c r="BL31" i="19"/>
  <c r="BL30" i="19"/>
  <c r="BL28" i="19"/>
  <c r="BL27" i="19"/>
  <c r="BL26" i="19"/>
  <c r="BL29" i="19"/>
  <c r="BL24" i="19"/>
  <c r="BL23" i="19"/>
  <c r="BL22" i="19"/>
  <c r="BL25" i="19" s="1"/>
  <c r="BL20" i="19"/>
  <c r="BL19" i="19"/>
  <c r="BL18" i="19"/>
  <c r="BL21" i="19"/>
  <c r="BL16" i="19"/>
  <c r="BL17" i="19" s="1"/>
  <c r="BL15" i="19"/>
  <c r="BL14" i="19"/>
  <c r="BL11" i="19"/>
  <c r="BL10" i="19"/>
  <c r="BM92" i="18"/>
  <c r="BM91" i="18"/>
  <c r="BM90" i="18"/>
  <c r="BM93" i="18" s="1"/>
  <c r="BM88" i="18"/>
  <c r="BM87" i="18"/>
  <c r="BM89" i="18" s="1"/>
  <c r="BM86" i="18"/>
  <c r="BM84" i="18"/>
  <c r="BM83" i="18"/>
  <c r="BM82" i="18"/>
  <c r="BM85" i="18" s="1"/>
  <c r="BM80" i="18"/>
  <c r="BM79" i="18"/>
  <c r="BM81" i="18" s="1"/>
  <c r="BM78" i="18"/>
  <c r="BM76" i="18"/>
  <c r="BM75" i="18"/>
  <c r="BM74" i="18"/>
  <c r="BM77" i="18" s="1"/>
  <c r="BM72" i="18"/>
  <c r="BM71" i="18"/>
  <c r="BM70" i="18"/>
  <c r="BM73" i="18"/>
  <c r="BM68" i="18"/>
  <c r="BM67" i="18"/>
  <c r="BM66" i="18"/>
  <c r="BM69" i="18" s="1"/>
  <c r="BM64" i="18"/>
  <c r="BM63" i="18"/>
  <c r="BM62" i="18"/>
  <c r="BM65" i="18"/>
  <c r="BM60" i="18"/>
  <c r="BM59" i="18"/>
  <c r="BM58" i="18"/>
  <c r="BM56" i="18"/>
  <c r="BM55" i="18"/>
  <c r="BM54" i="18"/>
  <c r="BM57" i="18"/>
  <c r="BM52" i="18"/>
  <c r="BM51" i="18"/>
  <c r="BM50" i="18"/>
  <c r="BM48" i="18"/>
  <c r="BM47" i="18"/>
  <c r="BM46" i="18"/>
  <c r="BM49" i="18"/>
  <c r="BM44" i="18"/>
  <c r="BM43" i="18"/>
  <c r="BM42" i="18"/>
  <c r="BM45" i="18" s="1"/>
  <c r="BM40" i="18"/>
  <c r="BM39" i="18"/>
  <c r="BM38" i="18"/>
  <c r="BM41" i="18"/>
  <c r="BM36" i="18"/>
  <c r="BM35" i="18"/>
  <c r="BM34" i="18"/>
  <c r="BM37" i="18" s="1"/>
  <c r="BM32" i="18"/>
  <c r="BM31" i="18"/>
  <c r="BM30" i="18"/>
  <c r="BM33" i="18"/>
  <c r="BM28" i="18"/>
  <c r="BM27" i="18"/>
  <c r="BM26" i="18"/>
  <c r="BM29" i="18" s="1"/>
  <c r="BM24" i="18"/>
  <c r="BM23" i="18"/>
  <c r="BM25" i="18" s="1"/>
  <c r="BM22" i="18"/>
  <c r="BM20" i="18"/>
  <c r="BM19" i="18"/>
  <c r="BM18" i="18"/>
  <c r="BM21" i="18" s="1"/>
  <c r="BM16" i="18"/>
  <c r="BM15" i="18"/>
  <c r="BM14" i="18"/>
  <c r="BM17" i="18" s="1"/>
  <c r="BM11" i="18"/>
  <c r="BM10" i="18"/>
  <c r="BL92" i="17"/>
  <c r="BL91" i="17"/>
  <c r="BL90" i="17"/>
  <c r="BL93" i="17" s="1"/>
  <c r="BL88" i="17"/>
  <c r="BL87" i="17"/>
  <c r="BL86" i="17"/>
  <c r="BL84" i="17"/>
  <c r="BL83" i="17"/>
  <c r="BL82" i="17"/>
  <c r="BL85" i="17" s="1"/>
  <c r="BL80" i="17"/>
  <c r="BL79" i="17"/>
  <c r="BL78" i="17"/>
  <c r="BL81" i="17" s="1"/>
  <c r="BL76" i="17"/>
  <c r="BL75" i="17"/>
  <c r="BL74" i="17"/>
  <c r="BL77" i="17" s="1"/>
  <c r="BL72" i="17"/>
  <c r="BL71" i="17"/>
  <c r="BL70" i="17"/>
  <c r="BL73" i="17" s="1"/>
  <c r="BL68" i="17"/>
  <c r="BL67" i="17"/>
  <c r="BL66" i="17"/>
  <c r="BL69" i="17" s="1"/>
  <c r="BL64" i="17"/>
  <c r="BL63" i="17"/>
  <c r="BL62" i="17"/>
  <c r="BL65" i="17" s="1"/>
  <c r="BL60" i="17"/>
  <c r="BL59" i="17"/>
  <c r="BL58" i="17"/>
  <c r="BL61" i="17" s="1"/>
  <c r="BL56" i="17"/>
  <c r="BL55" i="17"/>
  <c r="BL54" i="17"/>
  <c r="BL52" i="17"/>
  <c r="BL51" i="17"/>
  <c r="BL50" i="17"/>
  <c r="BL53" i="17" s="1"/>
  <c r="BL48" i="17"/>
  <c r="BL47" i="17"/>
  <c r="BL46" i="17"/>
  <c r="BL49" i="17" s="1"/>
  <c r="BL44" i="17"/>
  <c r="BL43" i="17"/>
  <c r="BL42" i="17"/>
  <c r="BL45" i="17" s="1"/>
  <c r="BL40" i="17"/>
  <c r="BL39" i="17"/>
  <c r="BL38" i="17"/>
  <c r="BL41" i="17" s="1"/>
  <c r="BL36" i="17"/>
  <c r="BL35" i="17"/>
  <c r="BL34" i="17"/>
  <c r="BL37" i="17" s="1"/>
  <c r="BL32" i="17"/>
  <c r="BL31" i="17"/>
  <c r="BL30" i="17"/>
  <c r="BL33" i="17" s="1"/>
  <c r="BL28" i="17"/>
  <c r="BL27" i="17"/>
  <c r="BL26" i="17"/>
  <c r="BL29" i="17" s="1"/>
  <c r="BM18" i="17" s="1"/>
  <c r="BL24" i="17"/>
  <c r="BL23" i="17"/>
  <c r="BL22" i="17"/>
  <c r="BL20" i="17"/>
  <c r="BL19" i="17"/>
  <c r="BL18" i="17"/>
  <c r="BL21" i="17" s="1"/>
  <c r="BL16" i="17"/>
  <c r="BL15" i="17"/>
  <c r="BL14" i="17"/>
  <c r="BL17" i="17" s="1"/>
  <c r="BL11" i="17"/>
  <c r="BL10" i="17"/>
  <c r="BN92" i="16"/>
  <c r="BN91" i="16"/>
  <c r="BN90" i="16"/>
  <c r="BN93" i="16" s="1"/>
  <c r="BN88" i="16"/>
  <c r="BN87" i="16"/>
  <c r="BN86" i="16"/>
  <c r="BN89" i="16"/>
  <c r="BN84" i="16"/>
  <c r="BN83" i="16"/>
  <c r="BN82" i="16"/>
  <c r="BN85" i="16" s="1"/>
  <c r="BN80" i="16"/>
  <c r="BN79" i="16"/>
  <c r="BN78" i="16"/>
  <c r="BN81" i="16"/>
  <c r="BN76" i="16"/>
  <c r="BN75" i="16"/>
  <c r="BN74" i="16"/>
  <c r="BN77" i="16" s="1"/>
  <c r="BN72" i="16"/>
  <c r="BN71" i="16"/>
  <c r="BN70" i="16"/>
  <c r="BN73" i="16"/>
  <c r="BO70" i="16" s="1"/>
  <c r="BN68" i="16"/>
  <c r="BN67" i="16"/>
  <c r="BN66" i="16"/>
  <c r="BN69" i="16" s="1"/>
  <c r="BN64" i="16"/>
  <c r="BN63" i="16"/>
  <c r="BN62" i="16"/>
  <c r="BN65" i="16"/>
  <c r="BN60" i="16"/>
  <c r="BN59" i="16"/>
  <c r="BN58" i="16"/>
  <c r="BN56" i="16"/>
  <c r="BN55" i="16"/>
  <c r="BN54" i="16"/>
  <c r="BN57" i="16"/>
  <c r="BN52" i="16"/>
  <c r="BN51" i="16"/>
  <c r="BN50" i="16"/>
  <c r="BN48" i="16"/>
  <c r="BN47" i="16"/>
  <c r="BN46" i="16"/>
  <c r="BN49" i="16"/>
  <c r="BN44" i="16"/>
  <c r="BN43" i="16"/>
  <c r="BN42" i="16"/>
  <c r="BN45" i="16" s="1"/>
  <c r="BN40" i="16"/>
  <c r="BN39" i="16"/>
  <c r="BN38" i="16"/>
  <c r="BN41" i="16"/>
  <c r="BN36" i="16"/>
  <c r="BN35" i="16"/>
  <c r="BN34" i="16"/>
  <c r="BN37" i="16" s="1"/>
  <c r="BN32" i="16"/>
  <c r="BN31" i="16"/>
  <c r="BN30" i="16"/>
  <c r="BN33" i="16"/>
  <c r="BN28" i="16"/>
  <c r="BN27" i="16"/>
  <c r="BN26" i="16"/>
  <c r="BN29" i="16" s="1"/>
  <c r="BN24" i="16"/>
  <c r="BN23" i="16"/>
  <c r="BN22" i="16"/>
  <c r="BN25" i="16"/>
  <c r="BN20" i="16"/>
  <c r="BN19" i="16"/>
  <c r="BN18" i="16"/>
  <c r="BN21" i="16" s="1"/>
  <c r="BN16" i="16"/>
  <c r="BN15" i="16"/>
  <c r="BN14" i="16"/>
  <c r="BN17" i="16" s="1"/>
  <c r="BO30" i="16" s="1"/>
  <c r="BN11" i="16"/>
  <c r="BN10" i="16"/>
  <c r="AV92" i="19"/>
  <c r="AV91" i="19"/>
  <c r="AV90" i="19"/>
  <c r="AV93" i="19"/>
  <c r="AV88" i="19"/>
  <c r="AV87" i="19"/>
  <c r="AV86" i="19"/>
  <c r="AV89" i="19" s="1"/>
  <c r="AV84" i="19"/>
  <c r="AV83" i="19"/>
  <c r="AV82" i="19"/>
  <c r="AV85" i="19"/>
  <c r="AV80" i="19"/>
  <c r="AV79" i="19"/>
  <c r="AV78" i="19"/>
  <c r="AV81" i="19" s="1"/>
  <c r="AV76" i="19"/>
  <c r="AV75" i="19"/>
  <c r="AV74" i="19"/>
  <c r="AV77" i="19"/>
  <c r="AV72" i="19"/>
  <c r="AV71" i="19"/>
  <c r="AV70" i="19"/>
  <c r="AV73" i="19" s="1"/>
  <c r="AW70" i="19" s="1"/>
  <c r="AV68" i="19"/>
  <c r="AV67" i="19"/>
  <c r="AV66" i="19"/>
  <c r="AV69" i="19"/>
  <c r="AV64" i="19"/>
  <c r="AV63" i="19"/>
  <c r="AV62" i="19"/>
  <c r="AV65" i="19" s="1"/>
  <c r="AV60" i="19"/>
  <c r="AV61" i="19" s="1"/>
  <c r="AV59" i="19"/>
  <c r="AV58" i="19"/>
  <c r="AV56" i="19"/>
  <c r="AV55" i="19"/>
  <c r="AV54" i="19"/>
  <c r="AV57" i="19" s="1"/>
  <c r="AV52" i="19"/>
  <c r="AV53" i="19" s="1"/>
  <c r="AV51" i="19"/>
  <c r="AV50" i="19"/>
  <c r="AV48" i="19"/>
  <c r="AV47" i="19"/>
  <c r="AV46" i="19"/>
  <c r="AV49" i="19"/>
  <c r="AV44" i="19"/>
  <c r="AV45" i="19" s="1"/>
  <c r="AV43" i="19"/>
  <c r="AV42" i="19"/>
  <c r="AV40" i="19"/>
  <c r="AV39" i="19"/>
  <c r="AV38" i="19"/>
  <c r="AV41" i="19"/>
  <c r="AV36" i="19"/>
  <c r="AV37" i="19" s="1"/>
  <c r="AW18" i="19" s="1"/>
  <c r="AV35" i="19"/>
  <c r="AV34" i="19"/>
  <c r="AV32" i="19"/>
  <c r="AV31" i="19"/>
  <c r="AV30" i="19"/>
  <c r="AV33" i="19"/>
  <c r="AV28" i="19"/>
  <c r="AV29" i="19" s="1"/>
  <c r="AV27" i="19"/>
  <c r="AV26" i="19"/>
  <c r="AV24" i="19"/>
  <c r="AV23" i="19"/>
  <c r="AV22" i="19"/>
  <c r="AV25" i="19"/>
  <c r="AV20" i="19"/>
  <c r="AV21" i="19" s="1"/>
  <c r="AV19" i="19"/>
  <c r="AV18" i="19"/>
  <c r="AV16" i="19"/>
  <c r="AV15" i="19"/>
  <c r="AV14" i="19"/>
  <c r="AV17" i="19" s="1"/>
  <c r="AV11" i="19"/>
  <c r="AV10" i="19"/>
  <c r="AW92" i="18"/>
  <c r="AW91" i="18"/>
  <c r="AW93" i="18" s="1"/>
  <c r="AW90" i="18"/>
  <c r="AW88" i="18"/>
  <c r="AW87" i="18"/>
  <c r="AW86" i="18"/>
  <c r="AW89" i="18" s="1"/>
  <c r="AW84" i="18"/>
  <c r="AW83" i="18"/>
  <c r="AW82" i="18"/>
  <c r="AW85" i="18"/>
  <c r="AW80" i="18"/>
  <c r="AW79" i="18"/>
  <c r="AW78" i="18"/>
  <c r="AW81" i="18" s="1"/>
  <c r="AW76" i="18"/>
  <c r="AW75" i="18"/>
  <c r="AW74" i="18"/>
  <c r="AW77" i="18"/>
  <c r="AW72" i="18"/>
  <c r="AW71" i="18"/>
  <c r="AW70" i="18"/>
  <c r="AW68" i="18"/>
  <c r="AW67" i="18"/>
  <c r="AW66" i="18"/>
  <c r="AW69" i="18"/>
  <c r="AW64" i="18"/>
  <c r="AW63" i="18"/>
  <c r="AW62" i="18"/>
  <c r="AW60" i="18"/>
  <c r="AW59" i="18"/>
  <c r="AW58" i="18"/>
  <c r="AW61" i="18" s="1"/>
  <c r="AW56" i="18"/>
  <c r="AW55" i="18"/>
  <c r="AW54" i="18"/>
  <c r="AW57" i="18" s="1"/>
  <c r="AW52" i="18"/>
  <c r="AW51" i="18"/>
  <c r="AW50" i="18"/>
  <c r="AW53" i="18" s="1"/>
  <c r="AW48" i="18"/>
  <c r="AW47" i="18"/>
  <c r="AW46" i="18"/>
  <c r="AW49" i="18" s="1"/>
  <c r="AW44" i="18"/>
  <c r="AW43" i="18"/>
  <c r="AW42" i="18"/>
  <c r="AW40" i="18"/>
  <c r="AW39" i="18"/>
  <c r="AW38" i="18"/>
  <c r="AW36" i="18"/>
  <c r="AW37" i="18" s="1"/>
  <c r="AW35" i="18"/>
  <c r="AW34" i="18"/>
  <c r="AW32" i="18"/>
  <c r="AW31" i="18"/>
  <c r="AW30" i="18"/>
  <c r="AW28" i="18"/>
  <c r="AW27" i="18"/>
  <c r="AW26" i="18"/>
  <c r="AW24" i="18"/>
  <c r="AW23" i="18"/>
  <c r="AW22" i="18"/>
  <c r="AW25" i="18" s="1"/>
  <c r="AW20" i="18"/>
  <c r="AW19" i="18"/>
  <c r="AW18" i="18"/>
  <c r="AW16" i="18"/>
  <c r="AW15" i="18"/>
  <c r="AW14" i="18"/>
  <c r="AW17" i="18" s="1"/>
  <c r="AW11" i="18"/>
  <c r="AW10" i="18"/>
  <c r="AV92" i="17"/>
  <c r="AV93" i="17" s="1"/>
  <c r="AW90" i="17" s="1"/>
  <c r="AV91" i="17"/>
  <c r="AV90" i="17"/>
  <c r="AV88" i="17"/>
  <c r="AV87" i="17"/>
  <c r="AV86" i="17"/>
  <c r="AV89" i="17"/>
  <c r="AV84" i="17"/>
  <c r="AV85" i="17" s="1"/>
  <c r="AV83" i="17"/>
  <c r="AV82" i="17"/>
  <c r="AV80" i="17"/>
  <c r="AV79" i="17"/>
  <c r="AV78" i="17"/>
  <c r="AV81" i="17"/>
  <c r="AV76" i="17"/>
  <c r="AV77" i="17" s="1"/>
  <c r="AV75" i="17"/>
  <c r="AV74" i="17"/>
  <c r="AV72" i="17"/>
  <c r="AV71" i="17"/>
  <c r="AV70" i="17"/>
  <c r="AV73" i="17"/>
  <c r="AV68" i="17"/>
  <c r="AV69" i="17" s="1"/>
  <c r="AV67" i="17"/>
  <c r="AV66" i="17"/>
  <c r="AV64" i="17"/>
  <c r="AV65" i="17" s="1"/>
  <c r="AV63" i="17"/>
  <c r="AV62" i="17"/>
  <c r="AV60" i="17"/>
  <c r="AV61" i="17" s="1"/>
  <c r="AV59" i="17"/>
  <c r="AV58" i="17"/>
  <c r="AV56" i="17"/>
  <c r="AV57" i="17" s="1"/>
  <c r="AV55" i="17"/>
  <c r="AV54" i="17"/>
  <c r="AV52" i="17"/>
  <c r="AV53" i="17" s="1"/>
  <c r="AV51" i="17"/>
  <c r="AV50" i="17"/>
  <c r="AV48" i="17"/>
  <c r="AV47" i="17"/>
  <c r="AV46" i="17"/>
  <c r="AV49" i="17" s="1"/>
  <c r="AV44" i="17"/>
  <c r="AV45" i="17" s="1"/>
  <c r="AV43" i="17"/>
  <c r="AV42" i="17"/>
  <c r="AV40" i="17"/>
  <c r="AV39" i="17"/>
  <c r="AV38" i="17"/>
  <c r="AV41" i="17" s="1"/>
  <c r="AV36" i="17"/>
  <c r="AV37" i="17" s="1"/>
  <c r="AV35" i="17"/>
  <c r="AV34" i="17"/>
  <c r="AV32" i="17"/>
  <c r="AV31" i="17"/>
  <c r="AV30" i="17"/>
  <c r="AV33" i="17"/>
  <c r="AV28" i="17"/>
  <c r="AV27" i="17"/>
  <c r="AV26" i="17"/>
  <c r="AV29" i="17" s="1"/>
  <c r="AV24" i="17"/>
  <c r="AV23" i="17"/>
  <c r="AV22" i="17"/>
  <c r="AV25" i="17"/>
  <c r="AV20" i="17"/>
  <c r="AV19" i="17"/>
  <c r="AV18" i="17"/>
  <c r="AV21" i="17" s="1"/>
  <c r="AV16" i="17"/>
  <c r="AV15" i="17"/>
  <c r="AV14" i="17"/>
  <c r="AV17" i="17" s="1"/>
  <c r="AV11" i="17"/>
  <c r="AV10" i="17"/>
  <c r="AW92" i="16"/>
  <c r="AW91" i="16"/>
  <c r="AW90" i="16"/>
  <c r="AW93" i="16"/>
  <c r="AW88" i="16"/>
  <c r="AW87" i="16"/>
  <c r="AW89" i="16" s="1"/>
  <c r="AW86" i="16"/>
  <c r="AW84" i="16"/>
  <c r="AW83" i="16"/>
  <c r="AW85" i="16" s="1"/>
  <c r="AX82" i="16" s="1"/>
  <c r="AW82" i="16"/>
  <c r="AW80" i="16"/>
  <c r="AW79" i="16"/>
  <c r="AW78" i="16"/>
  <c r="AW81" i="16" s="1"/>
  <c r="AW76" i="16"/>
  <c r="AW75" i="16"/>
  <c r="AW77" i="16" s="1"/>
  <c r="AW74" i="16"/>
  <c r="AW72" i="16"/>
  <c r="AW71" i="16"/>
  <c r="AW70" i="16"/>
  <c r="AW73" i="16" s="1"/>
  <c r="AW68" i="16"/>
  <c r="AW67" i="16"/>
  <c r="AW66" i="16"/>
  <c r="AW69" i="16"/>
  <c r="AW64" i="16"/>
  <c r="AW63" i="16"/>
  <c r="AW62" i="16"/>
  <c r="AW65" i="16" s="1"/>
  <c r="AW60" i="16"/>
  <c r="AW59" i="16"/>
  <c r="AW58" i="16"/>
  <c r="AW61" i="16"/>
  <c r="AW56" i="16"/>
  <c r="AW55" i="16"/>
  <c r="AW54" i="16"/>
  <c r="AW52" i="16"/>
  <c r="AW51" i="16"/>
  <c r="AW50" i="16"/>
  <c r="AW53" i="16"/>
  <c r="AW48" i="16"/>
  <c r="AW47" i="16"/>
  <c r="AW46" i="16"/>
  <c r="AW44" i="16"/>
  <c r="AW43" i="16"/>
  <c r="AW42" i="16"/>
  <c r="AW40" i="16"/>
  <c r="AW39" i="16"/>
  <c r="AW38" i="16"/>
  <c r="AW36" i="16"/>
  <c r="AW35" i="16"/>
  <c r="AW34" i="16"/>
  <c r="AW37" i="16"/>
  <c r="AW32" i="16"/>
  <c r="AW31" i="16"/>
  <c r="AW30" i="16"/>
  <c r="AW33" i="16" s="1"/>
  <c r="AW28" i="16"/>
  <c r="AW27" i="16"/>
  <c r="AW26" i="16"/>
  <c r="AW29" i="16"/>
  <c r="AW24" i="16"/>
  <c r="AW23" i="16"/>
  <c r="AW22" i="16"/>
  <c r="AW25" i="16" s="1"/>
  <c r="AW20" i="16"/>
  <c r="AW19" i="16"/>
  <c r="AW18" i="16"/>
  <c r="AW21" i="16"/>
  <c r="AW16" i="16"/>
  <c r="AW15" i="16"/>
  <c r="AW14" i="16"/>
  <c r="AW17" i="16" s="1"/>
  <c r="AW11" i="16"/>
  <c r="AW10" i="16"/>
  <c r="H32" i="11"/>
  <c r="H31" i="11"/>
  <c r="H35" i="11"/>
  <c r="G35" i="11"/>
  <c r="H34" i="11"/>
  <c r="G34" i="11"/>
  <c r="H24" i="11"/>
  <c r="H23" i="11"/>
  <c r="M23" i="11"/>
  <c r="AF92" i="19"/>
  <c r="AF91" i="19"/>
  <c r="AF90" i="19"/>
  <c r="AF93" i="19"/>
  <c r="AF88" i="19"/>
  <c r="AF87" i="19"/>
  <c r="AF86" i="19"/>
  <c r="AF89" i="19" s="1"/>
  <c r="AG86" i="19" s="1"/>
  <c r="AF84" i="19"/>
  <c r="AF85" i="19" s="1"/>
  <c r="AF83" i="19"/>
  <c r="AF82" i="19"/>
  <c r="AF80" i="19"/>
  <c r="AF81" i="19" s="1"/>
  <c r="AF79" i="19"/>
  <c r="AF78" i="19"/>
  <c r="AF76" i="19"/>
  <c r="AF77" i="19" s="1"/>
  <c r="AF75" i="19"/>
  <c r="AF74" i="19"/>
  <c r="AF72" i="19"/>
  <c r="AF73" i="19" s="1"/>
  <c r="AF71" i="19"/>
  <c r="AF70" i="19"/>
  <c r="AF68" i="19"/>
  <c r="AF67" i="19"/>
  <c r="AF66" i="19"/>
  <c r="AF69" i="19" s="1"/>
  <c r="AF64" i="19"/>
  <c r="AF65" i="19" s="1"/>
  <c r="AF63" i="19"/>
  <c r="AF62" i="19"/>
  <c r="AF60" i="19"/>
  <c r="AF59" i="19"/>
  <c r="AF58" i="19"/>
  <c r="AF61" i="19" s="1"/>
  <c r="AF56" i="19"/>
  <c r="AF57" i="19" s="1"/>
  <c r="AF55" i="19"/>
  <c r="AF54" i="19"/>
  <c r="AF52" i="19"/>
  <c r="AF51" i="19"/>
  <c r="AF50" i="19"/>
  <c r="AF53" i="19"/>
  <c r="AF48" i="19"/>
  <c r="AF47" i="19"/>
  <c r="AF49" i="19" s="1"/>
  <c r="AF46" i="19"/>
  <c r="AF44" i="19"/>
  <c r="AF43" i="19"/>
  <c r="AF42" i="19"/>
  <c r="AF45" i="19"/>
  <c r="AF40" i="19"/>
  <c r="AF39" i="19"/>
  <c r="AF41" i="19" s="1"/>
  <c r="AF38" i="19"/>
  <c r="AF36" i="19"/>
  <c r="AF35" i="19"/>
  <c r="AF34" i="19"/>
  <c r="AF37" i="19"/>
  <c r="AF32" i="19"/>
  <c r="AF31" i="19"/>
  <c r="AF30" i="19"/>
  <c r="AF33" i="19" s="1"/>
  <c r="AF28" i="19"/>
  <c r="AF27" i="19"/>
  <c r="AF26" i="19"/>
  <c r="AF29" i="19"/>
  <c r="AF24" i="19"/>
  <c r="AF23" i="19"/>
  <c r="AF22" i="19"/>
  <c r="AF25" i="19" s="1"/>
  <c r="AG38" i="19" s="1"/>
  <c r="AF20" i="19"/>
  <c r="AF21" i="19" s="1"/>
  <c r="AF19" i="19"/>
  <c r="AF18" i="19"/>
  <c r="AF16" i="19"/>
  <c r="AF15" i="19"/>
  <c r="AF14" i="19"/>
  <c r="AF17" i="19" s="1"/>
  <c r="AF11" i="19"/>
  <c r="AF10" i="19"/>
  <c r="AF92" i="18"/>
  <c r="AF91" i="18"/>
  <c r="AF90" i="18"/>
  <c r="AF88" i="18"/>
  <c r="AF87" i="18"/>
  <c r="AF86" i="18"/>
  <c r="AF89" i="18"/>
  <c r="AF84" i="18"/>
  <c r="AF83" i="18"/>
  <c r="AF82" i="18"/>
  <c r="AF80" i="18"/>
  <c r="AF79" i="18"/>
  <c r="AF78" i="18"/>
  <c r="AF81" i="18" s="1"/>
  <c r="AF76" i="18"/>
  <c r="AF75" i="18"/>
  <c r="AF74" i="18"/>
  <c r="AF72" i="18"/>
  <c r="AF71" i="18"/>
  <c r="AF70" i="18"/>
  <c r="AF73" i="18" s="1"/>
  <c r="AF68" i="18"/>
  <c r="AF67" i="18"/>
  <c r="AF66" i="18"/>
  <c r="AF69" i="18"/>
  <c r="AF64" i="18"/>
  <c r="AF63" i="18"/>
  <c r="AF62" i="18"/>
  <c r="AF60" i="18"/>
  <c r="AF59" i="18"/>
  <c r="AF58" i="18"/>
  <c r="AF56" i="18"/>
  <c r="AF55" i="18"/>
  <c r="AF54" i="18"/>
  <c r="AF57" i="18" s="1"/>
  <c r="AF52" i="18"/>
  <c r="AF51" i="18"/>
  <c r="AF50" i="18"/>
  <c r="AF48" i="18"/>
  <c r="AF47" i="18"/>
  <c r="AF46" i="18"/>
  <c r="AF49" i="18" s="1"/>
  <c r="AF44" i="18"/>
  <c r="AF43" i="18"/>
  <c r="AF42" i="18"/>
  <c r="AF40" i="18"/>
  <c r="AF39" i="18"/>
  <c r="AF38" i="18"/>
  <c r="AF41" i="18"/>
  <c r="AF36" i="18"/>
  <c r="AF35" i="18"/>
  <c r="AF34" i="18"/>
  <c r="AF37" i="18" s="1"/>
  <c r="AF32" i="18"/>
  <c r="AF31" i="18"/>
  <c r="AF30" i="18"/>
  <c r="AF33" i="18"/>
  <c r="AF28" i="18"/>
  <c r="AF27" i="18"/>
  <c r="AF26" i="18"/>
  <c r="AF24" i="18"/>
  <c r="AF23" i="18"/>
  <c r="AF22" i="18"/>
  <c r="AF25" i="18"/>
  <c r="AF20" i="18"/>
  <c r="AF19" i="18"/>
  <c r="AF18" i="18"/>
  <c r="AF16" i="18"/>
  <c r="AF15" i="18"/>
  <c r="AF14" i="18"/>
  <c r="AF17" i="18" s="1"/>
  <c r="AF11" i="18"/>
  <c r="AF10" i="18"/>
  <c r="AF92" i="17"/>
  <c r="AF91" i="17"/>
  <c r="AF90" i="17"/>
  <c r="AF88" i="17"/>
  <c r="AF87" i="17"/>
  <c r="AF89" i="17" s="1"/>
  <c r="AF86" i="17"/>
  <c r="AF84" i="17"/>
  <c r="AF83" i="17"/>
  <c r="AF82" i="17"/>
  <c r="AF80" i="17"/>
  <c r="AF79" i="17"/>
  <c r="AF78" i="17"/>
  <c r="AF81" i="17" s="1"/>
  <c r="AF76" i="17"/>
  <c r="AF75" i="17"/>
  <c r="AF74" i="17"/>
  <c r="AF72" i="17"/>
  <c r="AF71" i="17"/>
  <c r="AF70" i="17"/>
  <c r="AF73" i="17"/>
  <c r="AF68" i="17"/>
  <c r="AF67" i="17"/>
  <c r="AF66" i="17"/>
  <c r="AF64" i="17"/>
  <c r="AF63" i="17"/>
  <c r="AF62" i="17"/>
  <c r="AF65" i="17" s="1"/>
  <c r="AF60" i="17"/>
  <c r="AF59" i="17"/>
  <c r="AF58" i="17"/>
  <c r="AF56" i="17"/>
  <c r="AF55" i="17"/>
  <c r="AF54" i="17"/>
  <c r="AF57" i="17" s="1"/>
  <c r="AF52" i="17"/>
  <c r="AF51" i="17"/>
  <c r="AF50" i="17"/>
  <c r="AF48" i="17"/>
  <c r="AF47" i="17"/>
  <c r="AF46" i="17"/>
  <c r="AF44" i="17"/>
  <c r="AF43" i="17"/>
  <c r="AF42" i="17"/>
  <c r="AF40" i="17"/>
  <c r="AF39" i="17"/>
  <c r="AF38" i="17"/>
  <c r="AF41" i="17" s="1"/>
  <c r="AF36" i="17"/>
  <c r="AF35" i="17"/>
  <c r="AF34" i="17"/>
  <c r="AF32" i="17"/>
  <c r="AF31" i="17"/>
  <c r="AF30" i="17"/>
  <c r="AF33" i="17"/>
  <c r="AF28" i="17"/>
  <c r="AF27" i="17"/>
  <c r="AF26" i="17"/>
  <c r="AF24" i="17"/>
  <c r="AF23" i="17"/>
  <c r="AF22" i="17"/>
  <c r="AF25" i="17"/>
  <c r="AF20" i="17"/>
  <c r="AF19" i="17"/>
  <c r="AF18" i="17"/>
  <c r="AF16" i="17"/>
  <c r="AF15" i="17"/>
  <c r="AF14" i="17"/>
  <c r="AF17" i="17" s="1"/>
  <c r="AF11" i="17"/>
  <c r="AF10" i="17"/>
  <c r="AF92" i="16"/>
  <c r="AF91" i="16"/>
  <c r="AF90" i="16"/>
  <c r="AF88" i="16"/>
  <c r="AF87" i="16"/>
  <c r="AF86" i="16"/>
  <c r="AF89" i="16"/>
  <c r="AF84" i="16"/>
  <c r="AF83" i="16"/>
  <c r="AF82" i="16"/>
  <c r="AF80" i="16"/>
  <c r="AF79" i="16"/>
  <c r="AF78" i="16"/>
  <c r="AF76" i="16"/>
  <c r="AF75" i="16"/>
  <c r="AF74" i="16"/>
  <c r="AF72" i="16"/>
  <c r="AF71" i="16"/>
  <c r="AF70" i="16"/>
  <c r="AF73" i="16" s="1"/>
  <c r="AF68" i="16"/>
  <c r="AF67" i="16"/>
  <c r="AF66" i="16"/>
  <c r="AF64" i="16"/>
  <c r="AF63" i="16"/>
  <c r="AF62" i="16"/>
  <c r="AF60" i="16"/>
  <c r="AF59" i="16"/>
  <c r="AF58" i="16"/>
  <c r="AF56" i="16"/>
  <c r="AF55" i="16"/>
  <c r="AF54" i="16"/>
  <c r="AF57" i="16" s="1"/>
  <c r="AF52" i="16"/>
  <c r="AF51" i="16"/>
  <c r="AF50" i="16"/>
  <c r="AF48" i="16"/>
  <c r="AF49" i="16" s="1"/>
  <c r="AF47" i="16"/>
  <c r="AF46" i="16"/>
  <c r="AF44" i="16"/>
  <c r="AF43" i="16"/>
  <c r="AF42" i="16"/>
  <c r="AF40" i="16"/>
  <c r="AF39" i="16"/>
  <c r="AF38" i="16"/>
  <c r="AF41" i="16" s="1"/>
  <c r="AG38" i="16" s="1"/>
  <c r="AF36" i="16"/>
  <c r="AF35" i="16"/>
  <c r="AF34" i="16"/>
  <c r="AF32" i="16"/>
  <c r="AF31" i="16"/>
  <c r="AF30" i="16"/>
  <c r="AF33" i="16"/>
  <c r="AF28" i="16"/>
  <c r="AF27" i="16"/>
  <c r="AF26" i="16"/>
  <c r="AF24" i="16"/>
  <c r="AF23" i="16"/>
  <c r="AF22" i="16"/>
  <c r="AF25" i="16" s="1"/>
  <c r="AF20" i="16"/>
  <c r="AF19" i="16"/>
  <c r="AF18" i="16"/>
  <c r="AF21" i="16" s="1"/>
  <c r="AG26" i="16" s="1"/>
  <c r="AF16" i="16"/>
  <c r="AF15" i="16"/>
  <c r="AF14" i="16"/>
  <c r="AF17" i="16" s="1"/>
  <c r="AF11" i="16"/>
  <c r="AF10" i="16"/>
  <c r="B38" i="16"/>
  <c r="B86" i="19"/>
  <c r="B78" i="19"/>
  <c r="B70" i="19"/>
  <c r="B62" i="19"/>
  <c r="B54" i="19"/>
  <c r="B46" i="19"/>
  <c r="B38" i="19"/>
  <c r="B30" i="19"/>
  <c r="B22" i="19"/>
  <c r="A86" i="19"/>
  <c r="A78" i="19"/>
  <c r="A70" i="19"/>
  <c r="A62" i="19"/>
  <c r="A54" i="19"/>
  <c r="A46" i="19"/>
  <c r="A38" i="19"/>
  <c r="A30" i="19"/>
  <c r="A22" i="19"/>
  <c r="B14" i="19"/>
  <c r="A14" i="19"/>
  <c r="P92" i="19"/>
  <c r="P91" i="19"/>
  <c r="P90" i="19"/>
  <c r="P88" i="19"/>
  <c r="P87" i="19"/>
  <c r="P86" i="19"/>
  <c r="P89" i="19" s="1"/>
  <c r="P84" i="19"/>
  <c r="P83" i="19"/>
  <c r="P82" i="19"/>
  <c r="P80" i="19"/>
  <c r="P79" i="19"/>
  <c r="P78" i="19"/>
  <c r="P76" i="19"/>
  <c r="P75" i="19"/>
  <c r="P77" i="19" s="1"/>
  <c r="P74" i="19"/>
  <c r="P72" i="19"/>
  <c r="P71" i="19"/>
  <c r="P70" i="19"/>
  <c r="P68" i="19"/>
  <c r="P67" i="19"/>
  <c r="P66" i="19"/>
  <c r="P69" i="19" s="1"/>
  <c r="P64" i="19"/>
  <c r="P65" i="19" s="1"/>
  <c r="P63" i="19"/>
  <c r="P62" i="19"/>
  <c r="P60" i="19"/>
  <c r="P59" i="19"/>
  <c r="P58" i="19"/>
  <c r="P56" i="19"/>
  <c r="P55" i="19"/>
  <c r="P54" i="19"/>
  <c r="P57" i="19" s="1"/>
  <c r="P52" i="19"/>
  <c r="P51" i="19"/>
  <c r="P50" i="19"/>
  <c r="P48" i="19"/>
  <c r="P47" i="19"/>
  <c r="P49" i="19" s="1"/>
  <c r="P46" i="19"/>
  <c r="P44" i="19"/>
  <c r="P43" i="19"/>
  <c r="P45" i="19" s="1"/>
  <c r="Q42" i="19" s="1"/>
  <c r="C45" i="19" s="1"/>
  <c r="P42" i="19"/>
  <c r="P40" i="19"/>
  <c r="P39" i="19"/>
  <c r="P38" i="19"/>
  <c r="P36" i="19"/>
  <c r="P35" i="19"/>
  <c r="P34" i="19"/>
  <c r="P37" i="19" s="1"/>
  <c r="Q50" i="19" s="1"/>
  <c r="C53" i="19" s="1"/>
  <c r="P32" i="19"/>
  <c r="P33" i="19" s="1"/>
  <c r="P31" i="19"/>
  <c r="P30" i="19"/>
  <c r="P28" i="19"/>
  <c r="P27" i="19"/>
  <c r="P26" i="19"/>
  <c r="P29" i="19" s="1"/>
  <c r="P24" i="19"/>
  <c r="P23" i="19"/>
  <c r="P22" i="19"/>
  <c r="P25" i="19" s="1"/>
  <c r="P20" i="19"/>
  <c r="P19" i="19"/>
  <c r="P18" i="19"/>
  <c r="P21" i="19"/>
  <c r="P16" i="19"/>
  <c r="P15" i="19"/>
  <c r="P14" i="19"/>
  <c r="P17" i="19" s="1"/>
  <c r="P11" i="19"/>
  <c r="P10" i="19"/>
  <c r="B86" i="18"/>
  <c r="B78" i="18"/>
  <c r="B70" i="18"/>
  <c r="B62" i="18"/>
  <c r="B54" i="18"/>
  <c r="B46" i="18"/>
  <c r="B38" i="18"/>
  <c r="B30" i="18"/>
  <c r="B22" i="18"/>
  <c r="A86" i="18"/>
  <c r="A78" i="18"/>
  <c r="A70" i="18"/>
  <c r="A62" i="18"/>
  <c r="A54" i="18"/>
  <c r="A46" i="18"/>
  <c r="A38" i="18"/>
  <c r="A30" i="18"/>
  <c r="A22" i="18"/>
  <c r="B14" i="18"/>
  <c r="A14" i="18"/>
  <c r="P92" i="18"/>
  <c r="P93" i="18" s="1"/>
  <c r="P91" i="18"/>
  <c r="P90" i="18"/>
  <c r="P88" i="18"/>
  <c r="P87" i="18"/>
  <c r="P86" i="18"/>
  <c r="P89" i="18" s="1"/>
  <c r="P84" i="18"/>
  <c r="P83" i="18"/>
  <c r="P82" i="18"/>
  <c r="P85" i="18" s="1"/>
  <c r="P80" i="18"/>
  <c r="P79" i="18"/>
  <c r="P78" i="18"/>
  <c r="P76" i="18"/>
  <c r="P75" i="18"/>
  <c r="P74" i="18"/>
  <c r="P72" i="18"/>
  <c r="P71" i="18"/>
  <c r="P73" i="18" s="1"/>
  <c r="P70" i="18"/>
  <c r="P68" i="18"/>
  <c r="P67" i="18"/>
  <c r="P66" i="18"/>
  <c r="P64" i="18"/>
  <c r="P63" i="18"/>
  <c r="P62" i="18"/>
  <c r="P65" i="18" s="1"/>
  <c r="P60" i="18"/>
  <c r="P59" i="18"/>
  <c r="P61" i="18" s="1"/>
  <c r="P58" i="18"/>
  <c r="P56" i="18"/>
  <c r="P55" i="18"/>
  <c r="P54" i="18"/>
  <c r="P57" i="18"/>
  <c r="P52" i="18"/>
  <c r="P53" i="18" s="1"/>
  <c r="P51" i="18"/>
  <c r="P50" i="18"/>
  <c r="P48" i="18"/>
  <c r="P47" i="18"/>
  <c r="P46" i="18"/>
  <c r="P49" i="18" s="1"/>
  <c r="P44" i="18"/>
  <c r="P43" i="18"/>
  <c r="P42" i="18"/>
  <c r="P45" i="18" s="1"/>
  <c r="P40" i="18"/>
  <c r="P39" i="18"/>
  <c r="P38" i="18"/>
  <c r="P41" i="18" s="1"/>
  <c r="P36" i="18"/>
  <c r="P35" i="18"/>
  <c r="P34" i="18"/>
  <c r="P37" i="18" s="1"/>
  <c r="P32" i="18"/>
  <c r="P31" i="18"/>
  <c r="P33" i="18" s="1"/>
  <c r="P30" i="18"/>
  <c r="P28" i="18"/>
  <c r="P27" i="18"/>
  <c r="P29" i="18" s="1"/>
  <c r="P26" i="18"/>
  <c r="P24" i="18"/>
  <c r="P23" i="18"/>
  <c r="P22" i="18"/>
  <c r="P20" i="18"/>
  <c r="P19" i="18"/>
  <c r="P18" i="18"/>
  <c r="P21" i="18" s="1"/>
  <c r="P16" i="18"/>
  <c r="P15" i="18"/>
  <c r="P14" i="18"/>
  <c r="P17" i="18" s="1"/>
  <c r="P11" i="18"/>
  <c r="P10" i="18"/>
  <c r="R30" i="11"/>
  <c r="P30" i="11"/>
  <c r="N30" i="11"/>
  <c r="B86" i="17"/>
  <c r="A86" i="17"/>
  <c r="B78" i="17"/>
  <c r="A78" i="17"/>
  <c r="B70" i="17"/>
  <c r="A70" i="17"/>
  <c r="B62" i="17"/>
  <c r="A62" i="17"/>
  <c r="B54" i="17"/>
  <c r="A54" i="17"/>
  <c r="B46" i="17"/>
  <c r="A46" i="17"/>
  <c r="B38" i="17"/>
  <c r="A38" i="17"/>
  <c r="B30" i="17"/>
  <c r="A30" i="17"/>
  <c r="B22" i="17"/>
  <c r="A22" i="17"/>
  <c r="B14" i="17"/>
  <c r="A14" i="17"/>
  <c r="P92" i="17"/>
  <c r="P91" i="17"/>
  <c r="P90" i="17"/>
  <c r="P93" i="17" s="1"/>
  <c r="P88" i="17"/>
  <c r="P87" i="17"/>
  <c r="P86" i="17"/>
  <c r="P84" i="17"/>
  <c r="P83" i="17"/>
  <c r="P82" i="17"/>
  <c r="P80" i="17"/>
  <c r="P79" i="17"/>
  <c r="P81" i="17" s="1"/>
  <c r="P78" i="17"/>
  <c r="P76" i="17"/>
  <c r="P75" i="17"/>
  <c r="P74" i="17"/>
  <c r="P72" i="17"/>
  <c r="P71" i="17"/>
  <c r="P70" i="17"/>
  <c r="P68" i="17"/>
  <c r="P67" i="17"/>
  <c r="P66" i="17"/>
  <c r="P69" i="17" s="1"/>
  <c r="P64" i="17"/>
  <c r="P65" i="17" s="1"/>
  <c r="P63" i="17"/>
  <c r="P62" i="17"/>
  <c r="P60" i="17"/>
  <c r="P59" i="17"/>
  <c r="P58" i="17"/>
  <c r="P61" i="17" s="1"/>
  <c r="P56" i="17"/>
  <c r="P55" i="17"/>
  <c r="P54" i="17"/>
  <c r="P52" i="17"/>
  <c r="P51" i="17"/>
  <c r="P50" i="17"/>
  <c r="P48" i="17"/>
  <c r="P47" i="17"/>
  <c r="P49" i="17" s="1"/>
  <c r="P46" i="17"/>
  <c r="P44" i="17"/>
  <c r="P43" i="17"/>
  <c r="P42" i="17"/>
  <c r="P40" i="17"/>
  <c r="P39" i="17"/>
  <c r="P38" i="17"/>
  <c r="P36" i="17"/>
  <c r="P35" i="17"/>
  <c r="P34" i="17"/>
  <c r="P37" i="17" s="1"/>
  <c r="P32" i="17"/>
  <c r="P31" i="17"/>
  <c r="P30" i="17"/>
  <c r="P33" i="17" s="1"/>
  <c r="P28" i="17"/>
  <c r="P27" i="17"/>
  <c r="P26" i="17"/>
  <c r="P24" i="17"/>
  <c r="P23" i="17"/>
  <c r="P22" i="17"/>
  <c r="P20" i="17"/>
  <c r="P19" i="17"/>
  <c r="P18" i="17"/>
  <c r="P21" i="17" s="1"/>
  <c r="P16" i="17"/>
  <c r="P15" i="17"/>
  <c r="P14" i="17"/>
  <c r="P17" i="17" s="1"/>
  <c r="P11" i="17"/>
  <c r="P10" i="17"/>
  <c r="B86" i="16"/>
  <c r="A86" i="16"/>
  <c r="A78" i="16"/>
  <c r="B70" i="16"/>
  <c r="A70" i="16"/>
  <c r="B62" i="16"/>
  <c r="A62" i="16"/>
  <c r="B54" i="16"/>
  <c r="A54" i="16"/>
  <c r="B46" i="16"/>
  <c r="A46" i="16"/>
  <c r="A38" i="16"/>
  <c r="B30" i="16"/>
  <c r="A30" i="16"/>
  <c r="B22" i="16"/>
  <c r="A22" i="16"/>
  <c r="P92" i="16"/>
  <c r="P91" i="16"/>
  <c r="P90" i="16"/>
  <c r="P93" i="16" s="1"/>
  <c r="P88" i="16"/>
  <c r="P87" i="16"/>
  <c r="P86" i="16"/>
  <c r="P89" i="16" s="1"/>
  <c r="P84" i="16"/>
  <c r="P83" i="16"/>
  <c r="P85" i="16" s="1"/>
  <c r="P82" i="16"/>
  <c r="P80" i="16"/>
  <c r="P79" i="16"/>
  <c r="P81" i="16" s="1"/>
  <c r="P78" i="16"/>
  <c r="P76" i="16"/>
  <c r="P75" i="16"/>
  <c r="P74" i="16"/>
  <c r="P77" i="16"/>
  <c r="P72" i="16"/>
  <c r="P71" i="16"/>
  <c r="P70" i="16"/>
  <c r="P73" i="16" s="1"/>
  <c r="P68" i="16"/>
  <c r="P67" i="16"/>
  <c r="P66" i="16"/>
  <c r="P69" i="16"/>
  <c r="P64" i="16"/>
  <c r="P63" i="16"/>
  <c r="P65" i="16" s="1"/>
  <c r="P62" i="16"/>
  <c r="P60" i="16"/>
  <c r="P59" i="16"/>
  <c r="P58" i="16"/>
  <c r="P61" i="16"/>
  <c r="P56" i="16"/>
  <c r="P55" i="16"/>
  <c r="P54" i="16"/>
  <c r="P57" i="16" s="1"/>
  <c r="P52" i="16"/>
  <c r="P51" i="16"/>
  <c r="P50" i="16"/>
  <c r="P53" i="16"/>
  <c r="P48" i="16"/>
  <c r="P49" i="16"/>
  <c r="P47" i="16"/>
  <c r="P46" i="16"/>
  <c r="P44" i="16"/>
  <c r="P43" i="16"/>
  <c r="P42" i="16"/>
  <c r="P45" i="16"/>
  <c r="P40" i="16"/>
  <c r="P39" i="16"/>
  <c r="P38" i="16"/>
  <c r="P36" i="16"/>
  <c r="P35" i="16"/>
  <c r="P34" i="16"/>
  <c r="P37" i="16"/>
  <c r="Q34" i="16" s="1"/>
  <c r="C37" i="16" s="1"/>
  <c r="P32" i="16"/>
  <c r="P31" i="16"/>
  <c r="P30" i="16"/>
  <c r="P28" i="16"/>
  <c r="P27" i="16"/>
  <c r="P26" i="16"/>
  <c r="P29" i="16"/>
  <c r="P24" i="16"/>
  <c r="P23" i="16"/>
  <c r="P22" i="16"/>
  <c r="P25" i="16" s="1"/>
  <c r="P20" i="16"/>
  <c r="P19" i="16"/>
  <c r="P18" i="16"/>
  <c r="P21" i="16"/>
  <c r="P16" i="16"/>
  <c r="P15" i="16"/>
  <c r="P14" i="16"/>
  <c r="P17" i="16" s="1"/>
  <c r="P11" i="16"/>
  <c r="R20" i="11"/>
  <c r="P20" i="11"/>
  <c r="N20" i="11"/>
  <c r="R32" i="11"/>
  <c r="P32" i="11"/>
  <c r="N32" i="11"/>
  <c r="R31" i="11"/>
  <c r="P31" i="11"/>
  <c r="N31" i="11"/>
  <c r="R18" i="11"/>
  <c r="P18" i="11"/>
  <c r="N18" i="11"/>
  <c r="R16" i="11"/>
  <c r="P16" i="11"/>
  <c r="N16" i="11"/>
  <c r="R13" i="11"/>
  <c r="P13" i="11"/>
  <c r="N13" i="11"/>
  <c r="R19" i="11"/>
  <c r="P19" i="11"/>
  <c r="N19" i="11"/>
  <c r="N28" i="11"/>
  <c r="P28" i="11"/>
  <c r="R28" i="11"/>
  <c r="P10" i="16"/>
  <c r="A14" i="16"/>
  <c r="B14" i="16"/>
  <c r="N11" i="11"/>
  <c r="P11" i="11"/>
  <c r="R11" i="11"/>
  <c r="N10" i="11"/>
  <c r="P10" i="11"/>
  <c r="Q10" i="11" s="1"/>
  <c r="R10" i="11"/>
  <c r="S12" i="11" s="1"/>
  <c r="S11" i="11"/>
  <c r="N12" i="11"/>
  <c r="P12" i="11"/>
  <c r="R12" i="11"/>
  <c r="N14" i="11"/>
  <c r="P14" i="11"/>
  <c r="R14" i="11"/>
  <c r="N17" i="11"/>
  <c r="P17" i="11"/>
  <c r="R17" i="11"/>
  <c r="T21" i="11"/>
  <c r="N22" i="11"/>
  <c r="O22" i="11"/>
  <c r="T22" i="11" s="1"/>
  <c r="P22" i="11"/>
  <c r="Q22" i="11"/>
  <c r="R22" i="11"/>
  <c r="N24" i="11"/>
  <c r="P24" i="11"/>
  <c r="Q24" i="11" s="1"/>
  <c r="R24" i="11"/>
  <c r="T25" i="11"/>
  <c r="N26" i="11"/>
  <c r="P26" i="11"/>
  <c r="Q26" i="11" s="1"/>
  <c r="R26" i="11"/>
  <c r="S29" i="11" s="1"/>
  <c r="N29" i="11"/>
  <c r="O29" i="11" s="1"/>
  <c r="P29" i="11"/>
  <c r="R29" i="11"/>
  <c r="T33" i="11"/>
  <c r="N35" i="11"/>
  <c r="P35" i="11"/>
  <c r="Q35" i="11" s="1"/>
  <c r="R35" i="11"/>
  <c r="A10" i="14"/>
  <c r="B10" i="14"/>
  <c r="C10" i="14"/>
  <c r="D10" i="14" s="1"/>
  <c r="E10" i="14"/>
  <c r="F10" i="14"/>
  <c r="A11" i="14"/>
  <c r="B11" i="14" s="1"/>
  <c r="G11" i="14" s="1"/>
  <c r="C11" i="14"/>
  <c r="D11" i="14"/>
  <c r="E11" i="14"/>
  <c r="F11" i="14"/>
  <c r="A12" i="14"/>
  <c r="B12" i="14" s="1"/>
  <c r="C12" i="14"/>
  <c r="D12" i="14"/>
  <c r="E12" i="14"/>
  <c r="F12" i="14" s="1"/>
  <c r="A13" i="14"/>
  <c r="B13" i="14" s="1"/>
  <c r="G13" i="14" s="1"/>
  <c r="C13" i="14"/>
  <c r="D13" i="14" s="1"/>
  <c r="E13" i="14"/>
  <c r="F13" i="14"/>
  <c r="G15" i="14"/>
  <c r="A16" i="14"/>
  <c r="B18" i="14"/>
  <c r="C16" i="14"/>
  <c r="D23" i="14" s="1"/>
  <c r="G23" i="14" s="1"/>
  <c r="E16" i="14"/>
  <c r="F16" i="14"/>
  <c r="A17" i="14"/>
  <c r="B17" i="14" s="1"/>
  <c r="C17" i="14"/>
  <c r="E17" i="14"/>
  <c r="F17" i="14" s="1"/>
  <c r="A18" i="14"/>
  <c r="C18" i="14"/>
  <c r="E18" i="14"/>
  <c r="F18" i="14" s="1"/>
  <c r="A19" i="14"/>
  <c r="C19" i="14"/>
  <c r="E19" i="14"/>
  <c r="F19" i="14" s="1"/>
  <c r="A20" i="14"/>
  <c r="B20" i="14" s="1"/>
  <c r="C20" i="14"/>
  <c r="E20" i="14"/>
  <c r="F20" i="14" s="1"/>
  <c r="A21" i="14"/>
  <c r="B21" i="14"/>
  <c r="C21" i="14"/>
  <c r="E21" i="14"/>
  <c r="F21" i="14"/>
  <c r="A22" i="14"/>
  <c r="C22" i="14"/>
  <c r="E22" i="14"/>
  <c r="F22" i="14"/>
  <c r="A23" i="14"/>
  <c r="B23" i="14"/>
  <c r="C23" i="14"/>
  <c r="E23" i="14"/>
  <c r="G29" i="14"/>
  <c r="A30" i="14"/>
  <c r="B30" i="14"/>
  <c r="C30" i="14"/>
  <c r="D30" i="14" s="1"/>
  <c r="G30" i="14" s="1"/>
  <c r="E30" i="14"/>
  <c r="F30" i="14" s="1"/>
  <c r="A33" i="14"/>
  <c r="B33" i="14" s="1"/>
  <c r="C33" i="14"/>
  <c r="E33" i="14"/>
  <c r="F33" i="14" s="1"/>
  <c r="P41" i="19"/>
  <c r="P73" i="19"/>
  <c r="P81" i="19"/>
  <c r="P53" i="19"/>
  <c r="P85" i="19"/>
  <c r="P61" i="19"/>
  <c r="P93" i="19"/>
  <c r="Q90" i="19" s="1"/>
  <c r="C93" i="19" s="1"/>
  <c r="P69" i="18"/>
  <c r="P77" i="18"/>
  <c r="P81" i="18"/>
  <c r="P53" i="17"/>
  <c r="P29" i="17"/>
  <c r="P85" i="17"/>
  <c r="P41" i="17"/>
  <c r="P73" i="17"/>
  <c r="P89" i="17"/>
  <c r="F23" i="14"/>
  <c r="Q74" i="19"/>
  <c r="C77" i="19" s="1"/>
  <c r="AG78" i="19"/>
  <c r="AF65" i="16"/>
  <c r="AG62" i="16" s="1"/>
  <c r="AF81" i="16"/>
  <c r="AF21" i="18"/>
  <c r="AF61" i="18"/>
  <c r="AF93" i="18"/>
  <c r="AF45" i="18"/>
  <c r="AG66" i="18" s="1"/>
  <c r="AF77" i="18"/>
  <c r="AG74" i="18" s="1"/>
  <c r="AF29" i="18"/>
  <c r="AG26" i="18" s="1"/>
  <c r="AF53" i="18"/>
  <c r="AF85" i="18"/>
  <c r="AF93" i="16"/>
  <c r="AF29" i="16"/>
  <c r="AF45" i="16"/>
  <c r="AF37" i="16"/>
  <c r="AG34" i="16" s="1"/>
  <c r="AF53" i="16"/>
  <c r="AF61" i="16"/>
  <c r="AG58" i="16" s="1"/>
  <c r="F19" i="11" s="1"/>
  <c r="AF77" i="16"/>
  <c r="AF85" i="16"/>
  <c r="AF69" i="16"/>
  <c r="AF29" i="17"/>
  <c r="AF61" i="17"/>
  <c r="AG50" i="17" s="1"/>
  <c r="AF93" i="17"/>
  <c r="AG90" i="17" s="1"/>
  <c r="AF37" i="17"/>
  <c r="AG34" i="17" s="1"/>
  <c r="AF69" i="17"/>
  <c r="AF45" i="17"/>
  <c r="AF77" i="17"/>
  <c r="AF21" i="17"/>
  <c r="AF53" i="17"/>
  <c r="AF85" i="17"/>
  <c r="AG18" i="18"/>
  <c r="AG26" i="17"/>
  <c r="AW82" i="19"/>
  <c r="AW26" i="19"/>
  <c r="AW42" i="19"/>
  <c r="AW58" i="19"/>
  <c r="AW74" i="19"/>
  <c r="AW41" i="18"/>
  <c r="AW29" i="18"/>
  <c r="AW45" i="18"/>
  <c r="AW33" i="18"/>
  <c r="AW65" i="18"/>
  <c r="AW41" i="16"/>
  <c r="AW45" i="16"/>
  <c r="AX26" i="16" s="1"/>
  <c r="AW18" i="17"/>
  <c r="AW42" i="17"/>
  <c r="AW66" i="17"/>
  <c r="AW74" i="17"/>
  <c r="AW50" i="17"/>
  <c r="AX42" i="16"/>
  <c r="BN14" i="18"/>
  <c r="BN30" i="18"/>
  <c r="BN46" i="18"/>
  <c r="BN22" i="18"/>
  <c r="BN38" i="18"/>
  <c r="BN86" i="18"/>
  <c r="BM42" i="17"/>
  <c r="BM58" i="17"/>
  <c r="BM74" i="17"/>
  <c r="BM90" i="17"/>
  <c r="BM34" i="17"/>
  <c r="BM50" i="17"/>
  <c r="BO54" i="16"/>
  <c r="BO62" i="16"/>
  <c r="B22" i="14"/>
  <c r="B16" i="14"/>
  <c r="B19" i="14"/>
  <c r="CC82" i="17"/>
  <c r="CD37" i="16"/>
  <c r="CE34" i="16" s="1"/>
  <c r="CD61" i="16"/>
  <c r="CD77" i="16"/>
  <c r="CD85" i="16"/>
  <c r="CD21" i="16"/>
  <c r="CE18" i="16" s="1"/>
  <c r="CD29" i="16"/>
  <c r="CE26" i="16" s="1"/>
  <c r="CD53" i="16"/>
  <c r="CD93" i="16"/>
  <c r="CD45" i="16"/>
  <c r="CE42" i="16" s="1"/>
  <c r="CD69" i="16"/>
  <c r="CE66" i="16" s="1"/>
  <c r="CD54" i="18"/>
  <c r="CD30" i="18"/>
  <c r="CD14" i="18"/>
  <c r="CD22" i="18"/>
  <c r="CD86" i="18"/>
  <c r="CD70" i="18"/>
  <c r="CD46" i="18"/>
  <c r="CD38" i="18"/>
  <c r="CD78" i="18"/>
  <c r="CD62" i="18"/>
  <c r="CE58" i="16"/>
  <c r="G10" i="14"/>
  <c r="D16" i="14"/>
  <c r="G16" i="14" s="1"/>
  <c r="S31" i="11"/>
  <c r="M34" i="11"/>
  <c r="Q28" i="11"/>
  <c r="Q13" i="11"/>
  <c r="S16" i="11"/>
  <c r="O31" i="11"/>
  <c r="Q32" i="11"/>
  <c r="S32" i="11"/>
  <c r="S24" i="11"/>
  <c r="T24" i="11" s="1"/>
  <c r="O14" i="11"/>
  <c r="T14" i="11" s="1"/>
  <c r="S19" i="11"/>
  <c r="O13" i="11"/>
  <c r="T13" i="11" s="1"/>
  <c r="M31" i="11"/>
  <c r="M35" i="11"/>
  <c r="Q17" i="11"/>
  <c r="O28" i="11"/>
  <c r="T28" i="11" s="1"/>
  <c r="O32" i="11"/>
  <c r="T32" i="11"/>
  <c r="Q20" i="11"/>
  <c r="O30" i="11"/>
  <c r="O35" i="11"/>
  <c r="S17" i="11"/>
  <c r="T17" i="11" s="1"/>
  <c r="Q14" i="11"/>
  <c r="O12" i="11"/>
  <c r="T12" i="11" s="1"/>
  <c r="O10" i="11"/>
  <c r="T10" i="11" s="1"/>
  <c r="Q18" i="11"/>
  <c r="O15" i="11"/>
  <c r="T15" i="11" s="1"/>
  <c r="O26" i="11"/>
  <c r="Q19" i="11"/>
  <c r="Q12" i="11"/>
  <c r="O18" i="11"/>
  <c r="S13" i="11"/>
  <c r="S18" i="11"/>
  <c r="O19" i="11"/>
  <c r="T19" i="11" s="1"/>
  <c r="Q16" i="11"/>
  <c r="Q31" i="11"/>
  <c r="T31" i="11"/>
  <c r="S20" i="11"/>
  <c r="Q30" i="11"/>
  <c r="S15" i="11"/>
  <c r="S14" i="11"/>
  <c r="S10" i="11"/>
  <c r="O17" i="11"/>
  <c r="S28" i="11"/>
  <c r="O20" i="11"/>
  <c r="T20" i="11" s="1"/>
  <c r="O24" i="11"/>
  <c r="S22" i="11"/>
  <c r="O11" i="11"/>
  <c r="S30" i="11"/>
  <c r="T30" i="11" s="1"/>
  <c r="S26" i="11"/>
  <c r="T26" i="11" s="1"/>
  <c r="O16" i="11"/>
  <c r="Q29" i="11"/>
  <c r="T29" i="11" s="1"/>
  <c r="T18" i="11"/>
  <c r="T16" i="11"/>
  <c r="BA33" i="16" l="1"/>
  <c r="BO34" i="16"/>
  <c r="AG58" i="19"/>
  <c r="AG42" i="19"/>
  <c r="AW38" i="17"/>
  <c r="AW70" i="17"/>
  <c r="Q18" i="18"/>
  <c r="C21" i="18" s="1"/>
  <c r="Q50" i="18"/>
  <c r="C53" i="18" s="1"/>
  <c r="Q66" i="18"/>
  <c r="C69" i="18" s="1"/>
  <c r="Q42" i="18"/>
  <c r="C45" i="18" s="1"/>
  <c r="AG26" i="19"/>
  <c r="AW22" i="17"/>
  <c r="Q26" i="18"/>
  <c r="C29" i="18" s="1"/>
  <c r="Q30" i="19"/>
  <c r="B37" i="19" s="1"/>
  <c r="Q38" i="19"/>
  <c r="B45" i="19" s="1"/>
  <c r="Q14" i="19"/>
  <c r="B21" i="19" s="1"/>
  <c r="Q46" i="19"/>
  <c r="B53" i="19" s="1"/>
  <c r="Q22" i="19"/>
  <c r="B29" i="19" s="1"/>
  <c r="F12" i="11"/>
  <c r="AW54" i="19"/>
  <c r="AW62" i="19"/>
  <c r="AW14" i="19"/>
  <c r="AW22" i="19"/>
  <c r="AW30" i="19"/>
  <c r="AW38" i="19"/>
  <c r="AW86" i="19"/>
  <c r="CC66" i="19"/>
  <c r="CC50" i="19"/>
  <c r="CC26" i="19"/>
  <c r="CC18" i="19"/>
  <c r="CC34" i="19"/>
  <c r="CC42" i="19"/>
  <c r="CC82" i="19"/>
  <c r="CC58" i="19"/>
  <c r="CC42" i="17"/>
  <c r="AG58" i="17"/>
  <c r="AG42" i="16"/>
  <c r="G14" i="11" s="1"/>
  <c r="BM26" i="19"/>
  <c r="BM42" i="19"/>
  <c r="CE50" i="16"/>
  <c r="CC66" i="17"/>
  <c r="CC50" i="17"/>
  <c r="BO66" i="16"/>
  <c r="BM90" i="19"/>
  <c r="BM82" i="19"/>
  <c r="AX50" i="16"/>
  <c r="AG86" i="16"/>
  <c r="AG42" i="17"/>
  <c r="AG90" i="18"/>
  <c r="AG66" i="19"/>
  <c r="AG74" i="19"/>
  <c r="BM18" i="19"/>
  <c r="AG82" i="19"/>
  <c r="AW86" i="17"/>
  <c r="AG58" i="18"/>
  <c r="D21" i="14"/>
  <c r="G21" i="14" s="1"/>
  <c r="CC74" i="17"/>
  <c r="CC18" i="17"/>
  <c r="AW54" i="17"/>
  <c r="BO74" i="16"/>
  <c r="BM74" i="19"/>
  <c r="BM34" i="19"/>
  <c r="AG18" i="17"/>
  <c r="AG66" i="16"/>
  <c r="AG90" i="16"/>
  <c r="F20" i="11" s="1"/>
  <c r="Q74" i="16"/>
  <c r="C77" i="16" s="1"/>
  <c r="AG18" i="19"/>
  <c r="AG34" i="19"/>
  <c r="AG90" i="19"/>
  <c r="AG30" i="19"/>
  <c r="CC90" i="19"/>
  <c r="BO22" i="16"/>
  <c r="BO38" i="16"/>
  <c r="BO14" i="16"/>
  <c r="BA17" i="16" s="1"/>
  <c r="CE90" i="16"/>
  <c r="CC90" i="17"/>
  <c r="AW30" i="17"/>
  <c r="AX66" i="16"/>
  <c r="BA62" i="16" s="1"/>
  <c r="AX34" i="16"/>
  <c r="AX90" i="16"/>
  <c r="AG74" i="17"/>
  <c r="AG34" i="18"/>
  <c r="AG14" i="16"/>
  <c r="AG22" i="19"/>
  <c r="AG86" i="17"/>
  <c r="AG46" i="19"/>
  <c r="AG50" i="19"/>
  <c r="AW34" i="19"/>
  <c r="AW90" i="19"/>
  <c r="AW50" i="19"/>
  <c r="AW66" i="19"/>
  <c r="AW46" i="19"/>
  <c r="BN70" i="18"/>
  <c r="BN78" i="18"/>
  <c r="AG82" i="16"/>
  <c r="F18" i="11" s="1"/>
  <c r="AX74" i="16"/>
  <c r="AG66" i="17"/>
  <c r="AG74" i="16"/>
  <c r="AG82" i="18"/>
  <c r="AG46" i="16"/>
  <c r="Q26" i="16"/>
  <c r="C29" i="16" s="1"/>
  <c r="Q66" i="16"/>
  <c r="C69" i="16" s="1"/>
  <c r="Q38" i="18"/>
  <c r="B45" i="18" s="1"/>
  <c r="D29" i="11" s="1"/>
  <c r="Q54" i="19"/>
  <c r="B61" i="19" s="1"/>
  <c r="Q62" i="19"/>
  <c r="B69" i="19" s="1"/>
  <c r="Q86" i="19"/>
  <c r="B93" i="19" s="1"/>
  <c r="AG70" i="16"/>
  <c r="AW26" i="17"/>
  <c r="AW82" i="17"/>
  <c r="AW58" i="17"/>
  <c r="AW34" i="17"/>
  <c r="BN54" i="18"/>
  <c r="BN62" i="18"/>
  <c r="CB89" i="17"/>
  <c r="CC74" i="19"/>
  <c r="D18" i="14"/>
  <c r="G18" i="14" s="1"/>
  <c r="D20" i="14"/>
  <c r="G20" i="14" s="1"/>
  <c r="AW78" i="19"/>
  <c r="BM50" i="19"/>
  <c r="CE74" i="16"/>
  <c r="CC26" i="17"/>
  <c r="CE82" i="16"/>
  <c r="CC34" i="17"/>
  <c r="AW78" i="17"/>
  <c r="BO26" i="16"/>
  <c r="BM70" i="19"/>
  <c r="AX18" i="16"/>
  <c r="AG42" i="18"/>
  <c r="AG30" i="16"/>
  <c r="Q82" i="16"/>
  <c r="C85" i="16" s="1"/>
  <c r="Q58" i="16"/>
  <c r="C61" i="16" s="1"/>
  <c r="Q14" i="17"/>
  <c r="B21" i="17" s="1"/>
  <c r="Q58" i="18"/>
  <c r="C61" i="18" s="1"/>
  <c r="Q70" i="19"/>
  <c r="B77" i="19" s="1"/>
  <c r="Q34" i="19"/>
  <c r="C37" i="19" s="1"/>
  <c r="Q66" i="19"/>
  <c r="C69" i="19" s="1"/>
  <c r="AG54" i="16"/>
  <c r="AG22" i="16"/>
  <c r="AG54" i="17"/>
  <c r="AW46" i="17"/>
  <c r="BM26" i="17"/>
  <c r="BM82" i="17"/>
  <c r="BM66" i="17"/>
  <c r="BM66" i="19"/>
  <c r="CC29" i="18"/>
  <c r="CC61" i="18"/>
  <c r="CC93" i="18"/>
  <c r="BO46" i="16"/>
  <c r="AX58" i="16"/>
  <c r="AG82" i="17"/>
  <c r="AW62" i="17"/>
  <c r="BO86" i="16"/>
  <c r="BA89" i="16" s="1"/>
  <c r="AW14" i="17"/>
  <c r="BO78" i="16"/>
  <c r="AG18" i="16"/>
  <c r="AG50" i="16"/>
  <c r="AG50" i="18"/>
  <c r="AG78" i="16"/>
  <c r="Q86" i="16"/>
  <c r="B93" i="16" s="1"/>
  <c r="Q18" i="16"/>
  <c r="C21" i="16" s="1"/>
  <c r="Q90" i="16"/>
  <c r="C93" i="16" s="1"/>
  <c r="S35" i="11"/>
  <c r="T35" i="11" s="1"/>
  <c r="Q42" i="16"/>
  <c r="C45" i="16" s="1"/>
  <c r="Q50" i="16"/>
  <c r="C53" i="16" s="1"/>
  <c r="Q70" i="18"/>
  <c r="B77" i="18" s="1"/>
  <c r="Q90" i="18"/>
  <c r="C93" i="18" s="1"/>
  <c r="BN53" i="16"/>
  <c r="BO82" i="16" s="1"/>
  <c r="Q82" i="18"/>
  <c r="C85" i="18" s="1"/>
  <c r="AG14" i="19"/>
  <c r="Q58" i="19"/>
  <c r="C61" i="19" s="1"/>
  <c r="D22" i="14"/>
  <c r="G22" i="14" s="1"/>
  <c r="Q11" i="11"/>
  <c r="T11" i="11" s="1"/>
  <c r="Q26" i="19"/>
  <c r="C29" i="19" s="1"/>
  <c r="Q78" i="18"/>
  <c r="B85" i="18" s="1"/>
  <c r="D33" i="14"/>
  <c r="G33" i="14" s="1"/>
  <c r="P25" i="18"/>
  <c r="Q54" i="18"/>
  <c r="B61" i="18" s="1"/>
  <c r="D32" i="11" s="1"/>
  <c r="Q18" i="19"/>
  <c r="C21" i="19" s="1"/>
  <c r="Q82" i="19"/>
  <c r="C85" i="19" s="1"/>
  <c r="BL65" i="19"/>
  <c r="BM62" i="19" s="1"/>
  <c r="CC45" i="18"/>
  <c r="CD42" i="18" s="1"/>
  <c r="CE41" i="18" s="1"/>
  <c r="Q74" i="18"/>
  <c r="C77" i="18" s="1"/>
  <c r="D17" i="14"/>
  <c r="G12" i="14"/>
  <c r="Q34" i="18"/>
  <c r="C37" i="18" s="1"/>
  <c r="AG70" i="19"/>
  <c r="G17" i="14"/>
  <c r="P41" i="16"/>
  <c r="Q14" i="18"/>
  <c r="B21" i="18" s="1"/>
  <c r="Q46" i="18"/>
  <c r="B53" i="18" s="1"/>
  <c r="D31" i="11" s="1"/>
  <c r="AF65" i="18"/>
  <c r="AG14" i="18" s="1"/>
  <c r="AG62" i="19"/>
  <c r="AW57" i="16"/>
  <c r="AW21" i="18"/>
  <c r="AX26" i="18" s="1"/>
  <c r="AW73" i="18"/>
  <c r="BM61" i="18"/>
  <c r="BL41" i="19"/>
  <c r="BL49" i="19"/>
  <c r="CC37" i="18"/>
  <c r="CC69" i="18"/>
  <c r="CB81" i="19"/>
  <c r="Q78" i="19"/>
  <c r="B85" i="19" s="1"/>
  <c r="D19" i="14"/>
  <c r="G19" i="14" s="1"/>
  <c r="P33" i="16"/>
  <c r="Q22" i="16" s="1"/>
  <c r="B29" i="16" s="1"/>
  <c r="D10" i="11" s="1"/>
  <c r="P25" i="17"/>
  <c r="Q86" i="17" s="1"/>
  <c r="B93" i="17" s="1"/>
  <c r="P45" i="17"/>
  <c r="Q42" i="17" s="1"/>
  <c r="C45" i="17" s="1"/>
  <c r="P57" i="17"/>
  <c r="Q54" i="17" s="1"/>
  <c r="B61" i="17" s="1"/>
  <c r="P77" i="17"/>
  <c r="AF49" i="17"/>
  <c r="AG54" i="19"/>
  <c r="AW49" i="16"/>
  <c r="AX38" i="16" s="1"/>
  <c r="BA41" i="16" s="1"/>
  <c r="BN61" i="16"/>
  <c r="BO58" i="16" s="1"/>
  <c r="BL25" i="17"/>
  <c r="BM62" i="17" s="1"/>
  <c r="BL57" i="17"/>
  <c r="BL89" i="17"/>
  <c r="BM86" i="17" s="1"/>
  <c r="BM53" i="18"/>
  <c r="BN18" i="18" s="1"/>
  <c r="BL33" i="19"/>
  <c r="CD89" i="16"/>
  <c r="CB73" i="19"/>
  <c r="G27" i="11" l="1"/>
  <c r="AJ17" i="18"/>
  <c r="F27" i="11"/>
  <c r="AJ24" i="16"/>
  <c r="G10" i="11"/>
  <c r="F11" i="11"/>
  <c r="BM30" i="19"/>
  <c r="AG46" i="17"/>
  <c r="AG62" i="17"/>
  <c r="AG70" i="17"/>
  <c r="AG22" i="17"/>
  <c r="CC78" i="19"/>
  <c r="AX54" i="16"/>
  <c r="BO18" i="16"/>
  <c r="Q70" i="16"/>
  <c r="B77" i="16" s="1"/>
  <c r="G19" i="11"/>
  <c r="F17" i="11"/>
  <c r="AG86" i="18"/>
  <c r="Q82" i="17"/>
  <c r="C85" i="17" s="1"/>
  <c r="AG46" i="18"/>
  <c r="Q62" i="16"/>
  <c r="B69" i="16" s="1"/>
  <c r="D13" i="11" s="1"/>
  <c r="AX70" i="16"/>
  <c r="BA73" i="16" s="1"/>
  <c r="CC22" i="19"/>
  <c r="CC46" i="19"/>
  <c r="CC54" i="19"/>
  <c r="CC30" i="19"/>
  <c r="CC62" i="19"/>
  <c r="CC38" i="19"/>
  <c r="CC70" i="19"/>
  <c r="CC14" i="19"/>
  <c r="CC86" i="19"/>
  <c r="AX70" i="18"/>
  <c r="AX62" i="18"/>
  <c r="AX78" i="18"/>
  <c r="AX86" i="18"/>
  <c r="AX46" i="18"/>
  <c r="AX54" i="18"/>
  <c r="CC86" i="17"/>
  <c r="CC62" i="17"/>
  <c r="AX50" i="18"/>
  <c r="AX90" i="18"/>
  <c r="AX66" i="18"/>
  <c r="AX18" i="18"/>
  <c r="AX34" i="18"/>
  <c r="AX58" i="18"/>
  <c r="AX82" i="18"/>
  <c r="BM46" i="17"/>
  <c r="Q70" i="17"/>
  <c r="B77" i="17" s="1"/>
  <c r="AX86" i="16"/>
  <c r="AG78" i="18"/>
  <c r="AX30" i="18"/>
  <c r="D34" i="11"/>
  <c r="Q78" i="17"/>
  <c r="B85" i="17" s="1"/>
  <c r="BN26" i="18"/>
  <c r="BN34" i="18"/>
  <c r="BN42" i="18"/>
  <c r="BN50" i="18"/>
  <c r="BN66" i="18"/>
  <c r="BN74" i="18"/>
  <c r="BN82" i="18"/>
  <c r="BN90" i="18"/>
  <c r="Q74" i="17"/>
  <c r="C77" i="17" s="1"/>
  <c r="CD66" i="18"/>
  <c r="Q30" i="17"/>
  <c r="B37" i="17" s="1"/>
  <c r="BO50" i="16"/>
  <c r="Q54" i="16"/>
  <c r="B61" i="16" s="1"/>
  <c r="D19" i="11" s="1"/>
  <c r="AX14" i="16"/>
  <c r="AX74" i="18"/>
  <c r="AG78" i="17"/>
  <c r="Q50" i="17"/>
  <c r="C53" i="17" s="1"/>
  <c r="BM86" i="19"/>
  <c r="AX62" i="16"/>
  <c r="AX46" i="16"/>
  <c r="AX30" i="16"/>
  <c r="AX78" i="16"/>
  <c r="BA81" i="16" s="1"/>
  <c r="CE78" i="16"/>
  <c r="CF81" i="16" s="1"/>
  <c r="CE70" i="16"/>
  <c r="CF73" i="16" s="1"/>
  <c r="CE38" i="16"/>
  <c r="CF41" i="16" s="1"/>
  <c r="CE46" i="16"/>
  <c r="CE54" i="16"/>
  <c r="CE86" i="16"/>
  <c r="CE14" i="16"/>
  <c r="CF17" i="16" s="1"/>
  <c r="CE62" i="16"/>
  <c r="CF65" i="16" s="1"/>
  <c r="CE22" i="16"/>
  <c r="CF25" i="16" s="1"/>
  <c r="CE30" i="16"/>
  <c r="CF33" i="16" s="1"/>
  <c r="CD34" i="18"/>
  <c r="AX38" i="18"/>
  <c r="BM54" i="17"/>
  <c r="BM46" i="19"/>
  <c r="CD90" i="18"/>
  <c r="AG14" i="17"/>
  <c r="AJ33" i="16"/>
  <c r="F10" i="11"/>
  <c r="AJ32" i="16"/>
  <c r="G12" i="11"/>
  <c r="AX22" i="18"/>
  <c r="G17" i="11"/>
  <c r="F14" i="11"/>
  <c r="BM22" i="19"/>
  <c r="BM14" i="19"/>
  <c r="F13" i="11"/>
  <c r="Q66" i="17"/>
  <c r="C69" i="17" s="1"/>
  <c r="CC30" i="17"/>
  <c r="AG54" i="18"/>
  <c r="AG22" i="18"/>
  <c r="AG38" i="18"/>
  <c r="AG70" i="18"/>
  <c r="AG30" i="18"/>
  <c r="AG62" i="18"/>
  <c r="AX14" i="18"/>
  <c r="BM78" i="19"/>
  <c r="BM30" i="17"/>
  <c r="BM78" i="17"/>
  <c r="BM14" i="17"/>
  <c r="BM22" i="17"/>
  <c r="BM38" i="17"/>
  <c r="BM70" i="17"/>
  <c r="Q22" i="17"/>
  <c r="B29" i="17" s="1"/>
  <c r="D23" i="11" s="1"/>
  <c r="Q46" i="17"/>
  <c r="B53" i="17" s="1"/>
  <c r="Q38" i="17"/>
  <c r="B45" i="17" s="1"/>
  <c r="BM38" i="19"/>
  <c r="D27" i="11"/>
  <c r="Q22" i="18"/>
  <c r="B29" i="18" s="1"/>
  <c r="D26" i="11" s="1"/>
  <c r="Q30" i="18"/>
  <c r="B37" i="18" s="1"/>
  <c r="D28" i="11" s="1"/>
  <c r="Q86" i="18"/>
  <c r="B93" i="18" s="1"/>
  <c r="Q62" i="18"/>
  <c r="B69" i="18" s="1"/>
  <c r="D30" i="11" s="1"/>
  <c r="Q90" i="17"/>
  <c r="C93" i="17" s="1"/>
  <c r="Q26" i="17"/>
  <c r="C29" i="17" s="1"/>
  <c r="CD58" i="18"/>
  <c r="AG30" i="17"/>
  <c r="BO90" i="16"/>
  <c r="G11" i="11"/>
  <c r="AJ16" i="16"/>
  <c r="CC38" i="17"/>
  <c r="G13" i="11"/>
  <c r="CC46" i="17"/>
  <c r="Q18" i="17"/>
  <c r="C21" i="17" s="1"/>
  <c r="D22" i="11" s="1"/>
  <c r="CC54" i="17"/>
  <c r="Q30" i="16"/>
  <c r="B37" i="16" s="1"/>
  <c r="D12" i="11" s="1"/>
  <c r="Q14" i="16"/>
  <c r="B21" i="16" s="1"/>
  <c r="D11" i="11" s="1"/>
  <c r="Q46" i="16"/>
  <c r="B53" i="16" s="1"/>
  <c r="D17" i="11" s="1"/>
  <c r="BN58" i="18"/>
  <c r="Q38" i="16"/>
  <c r="B45" i="16" s="1"/>
  <c r="D14" i="11" s="1"/>
  <c r="Q78" i="16"/>
  <c r="B85" i="16" s="1"/>
  <c r="Q58" i="17"/>
  <c r="C61" i="17" s="1"/>
  <c r="AX22" i="16"/>
  <c r="BA25" i="16" s="1"/>
  <c r="CD18" i="18"/>
  <c r="CE17" i="18" s="1"/>
  <c r="CD26" i="18"/>
  <c r="CE25" i="18" s="1"/>
  <c r="CD50" i="18"/>
  <c r="CD74" i="18"/>
  <c r="CD82" i="18"/>
  <c r="AG38" i="17"/>
  <c r="Q62" i="17"/>
  <c r="B69" i="17" s="1"/>
  <c r="BO42" i="16"/>
  <c r="F16" i="11"/>
  <c r="AX42" i="18"/>
  <c r="CC22" i="17"/>
  <c r="CD25" i="17" s="1"/>
  <c r="CC78" i="17"/>
  <c r="CC14" i="17"/>
  <c r="CD17" i="17" s="1"/>
  <c r="D35" i="11"/>
  <c r="Q34" i="17"/>
  <c r="C37" i="17" s="1"/>
  <c r="BM54" i="19"/>
  <c r="CC70" i="17"/>
  <c r="AJ65" i="18" l="1"/>
  <c r="G30" i="11"/>
  <c r="G28" i="11"/>
  <c r="AJ33" i="18"/>
  <c r="F28" i="11"/>
  <c r="G22" i="11"/>
  <c r="F22" i="11"/>
  <c r="G31" i="11"/>
  <c r="F31" i="11"/>
  <c r="G24" i="11"/>
  <c r="F24" i="11"/>
  <c r="AJ41" i="18"/>
  <c r="F29" i="11"/>
  <c r="G29" i="11"/>
  <c r="F23" i="11"/>
  <c r="G23" i="11"/>
  <c r="G26" i="11"/>
  <c r="AJ25" i="18"/>
  <c r="F26" i="11"/>
  <c r="F32" i="11"/>
  <c r="G32" i="11"/>
  <c r="D24" i="11"/>
</calcChain>
</file>

<file path=xl/sharedStrings.xml><?xml version="1.0" encoding="utf-8"?>
<sst xmlns="http://schemas.openxmlformats.org/spreadsheetml/2006/main" count="631" uniqueCount="121">
  <si>
    <t>Puntos LIGA</t>
  </si>
  <si>
    <t>CLUB</t>
  </si>
  <si>
    <t>NOMBRE PILOTO</t>
  </si>
  <si>
    <t>DORSAL LIGA</t>
  </si>
  <si>
    <t>Puntuación Prueba</t>
  </si>
  <si>
    <t xml:space="preserve">TOTAL </t>
  </si>
  <si>
    <t xml:space="preserve">JUECES </t>
  </si>
  <si>
    <t>FIGURAS</t>
  </si>
  <si>
    <t>Nombre</t>
  </si>
  <si>
    <t>CONOCIDA</t>
  </si>
  <si>
    <t>PUNT</t>
  </si>
  <si>
    <t>1ª</t>
  </si>
  <si>
    <t>2ª</t>
  </si>
  <si>
    <t>NÚMERO DORSAL</t>
  </si>
  <si>
    <t>1ª PRUEBA</t>
  </si>
  <si>
    <t>1ª MANGA CONOCIDA</t>
  </si>
  <si>
    <t>2ª MANGA CONOCIDA</t>
  </si>
  <si>
    <t>1ª MANGA DESCONOCIDA</t>
  </si>
  <si>
    <t>Puntos</t>
  </si>
  <si>
    <t>N1000</t>
  </si>
  <si>
    <t>5ª PRUEBA Y CAMPEONATO AUTONÓMICO</t>
  </si>
  <si>
    <t>TOTAL</t>
  </si>
  <si>
    <t>Absoluta</t>
  </si>
  <si>
    <t>Liga</t>
  </si>
  <si>
    <t>1ª MANGA</t>
  </si>
  <si>
    <t>2ª MANGA</t>
  </si>
  <si>
    <t>FINAL</t>
  </si>
  <si>
    <t>Prueba</t>
  </si>
  <si>
    <t>1ª Prueba</t>
  </si>
  <si>
    <t xml:space="preserve">2ª Prueba                </t>
  </si>
  <si>
    <t>3ª Prueba</t>
  </si>
  <si>
    <t>4ª Prueba</t>
  </si>
  <si>
    <t>LIGA FAM IMAC- 2012</t>
  </si>
  <si>
    <t>CATEORIA SPORT</t>
  </si>
  <si>
    <t>CATEORIA BÁSICA</t>
  </si>
  <si>
    <t>CATEORIA INTERMEDIA</t>
  </si>
  <si>
    <t>CATEORIA AVANZADA</t>
  </si>
  <si>
    <t>JORGE GUTIERREZ</t>
  </si>
  <si>
    <t>ALAS DE LA SIERRA</t>
  </si>
  <si>
    <t>BENJAMIN MORENO PALACIOS</t>
  </si>
  <si>
    <t>MIGUEL MORALES CID</t>
  </si>
  <si>
    <t>MAJADAHONDA</t>
  </si>
  <si>
    <t>ANDRES GUILLAMOT</t>
  </si>
  <si>
    <t>FRANCISCO SÁNCHEZ</t>
  </si>
  <si>
    <t>LIBÉLULA</t>
  </si>
  <si>
    <t>AGUSTIN DE GABRIEL</t>
  </si>
  <si>
    <t>JAVIER CALZADO CALLEJO</t>
  </si>
  <si>
    <t>DANIEL GOMEZ MILLAN</t>
  </si>
  <si>
    <t>ANGEL GOMEZ DELGADO</t>
  </si>
  <si>
    <t>JUAN JOSÉ ENGO</t>
  </si>
  <si>
    <t>JOSÉ LÓPEZ SERRANO</t>
  </si>
  <si>
    <t>ICARO RC</t>
  </si>
  <si>
    <t>RC BOADILLA</t>
  </si>
  <si>
    <t>CIRIACO DE LA HORRA</t>
  </si>
  <si>
    <t>RAFAEL ORTIZ</t>
  </si>
  <si>
    <t>B_1</t>
  </si>
  <si>
    <t>B_2</t>
  </si>
  <si>
    <t>B_3</t>
  </si>
  <si>
    <t>B_4</t>
  </si>
  <si>
    <t>B_5</t>
  </si>
  <si>
    <t>B_6</t>
  </si>
  <si>
    <t>B_7</t>
  </si>
  <si>
    <t>B_8</t>
  </si>
  <si>
    <t>B_9</t>
  </si>
  <si>
    <t>S_1</t>
  </si>
  <si>
    <t>S_2</t>
  </si>
  <si>
    <t>S_3</t>
  </si>
  <si>
    <t>S_4</t>
  </si>
  <si>
    <t>S_5</t>
  </si>
  <si>
    <t>S_6</t>
  </si>
  <si>
    <t>S_7</t>
  </si>
  <si>
    <t>S_8</t>
  </si>
  <si>
    <t>S_9</t>
  </si>
  <si>
    <t>S_10</t>
  </si>
  <si>
    <t>B_10</t>
  </si>
  <si>
    <t>I_1</t>
  </si>
  <si>
    <t>I_2</t>
  </si>
  <si>
    <t>I_3</t>
  </si>
  <si>
    <t>I_4</t>
  </si>
  <si>
    <t>I_5</t>
  </si>
  <si>
    <t>I_6</t>
  </si>
  <si>
    <t>A_1</t>
  </si>
  <si>
    <t>A_2</t>
  </si>
  <si>
    <t>A_3</t>
  </si>
  <si>
    <t>A_4</t>
  </si>
  <si>
    <t>A_5</t>
  </si>
  <si>
    <t>FIGURA</t>
  </si>
  <si>
    <t>COEF. CONOCIDA</t>
  </si>
  <si>
    <t>COEF. DESCONOCIDA</t>
  </si>
  <si>
    <t>CAJA</t>
  </si>
  <si>
    <t>RUIDO</t>
  </si>
  <si>
    <t>DESCONOCIDA</t>
  </si>
  <si>
    <t>I_7</t>
  </si>
  <si>
    <t>I_8</t>
  </si>
  <si>
    <t>I_9</t>
  </si>
  <si>
    <t>I_10</t>
  </si>
  <si>
    <t>A_6</t>
  </si>
  <si>
    <t>A_7</t>
  </si>
  <si>
    <t>A_8</t>
  </si>
  <si>
    <t>A_9</t>
  </si>
  <si>
    <t>A_10</t>
  </si>
  <si>
    <t>JOSE ALBERTO CARVAJAL</t>
  </si>
  <si>
    <t>JULIO ÁNGEL CONTRERAS</t>
  </si>
  <si>
    <t>TRES CANTOS</t>
  </si>
  <si>
    <t>JOSÉ MARTIN</t>
  </si>
  <si>
    <t>LUIS A. ORTIZ</t>
  </si>
  <si>
    <t>2ª PRUEBA</t>
  </si>
  <si>
    <t>FRANCISCO GARCIA MENDEZ</t>
  </si>
  <si>
    <t>MIGUEL ESQUER</t>
  </si>
  <si>
    <t>LOS HALCONES</t>
  </si>
  <si>
    <t>3ª PRUEBA</t>
  </si>
  <si>
    <t>FRANCISCO GARCÍA PALMERO</t>
  </si>
  <si>
    <t>ALFONSO TRIANO TORRADO</t>
  </si>
  <si>
    <t>ALFONSO TRIANO LEON</t>
  </si>
  <si>
    <t>4ª PRUEBA</t>
  </si>
  <si>
    <t>TONIN</t>
  </si>
  <si>
    <t xml:space="preserve">  </t>
  </si>
  <si>
    <t>B_11</t>
  </si>
  <si>
    <t>ANTONIO PRIEGO</t>
  </si>
  <si>
    <t>IMPACTO</t>
  </si>
  <si>
    <t>LORENA MILLAN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</si>
</sst>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2"/>
      <color theme="0" tint="-0.249977111117893"/>
      <name val="Arial"/>
      <family val="2"/>
    </font>
    <font>
      <b/>
      <sz val="12"/>
      <color theme="0" tint="-0.24997711111789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3" borderId="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5" fillId="0" borderId="9" xfId="0" applyFont="1" applyBorder="1" applyAlignment="1">
      <alignment horizontal="center"/>
    </xf>
    <xf numFmtId="1" fontId="0" fillId="10" borderId="0" xfId="0" applyNumberFormat="1" applyFill="1"/>
    <xf numFmtId="1" fontId="0" fillId="0" borderId="0" xfId="0" applyNumberFormat="1"/>
    <xf numFmtId="0" fontId="5" fillId="0" borderId="0" xfId="0" applyFont="1"/>
    <xf numFmtId="0" fontId="5" fillId="0" borderId="10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5" borderId="11" xfId="0" applyFill="1" applyBorder="1" applyAlignment="1" applyProtection="1">
      <alignment horizontal="center" vertical="center"/>
    </xf>
    <xf numFmtId="0" fontId="1" fillId="0" borderId="1" xfId="0" applyFont="1" applyBorder="1"/>
    <xf numFmtId="1" fontId="1" fillId="11" borderId="1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12" borderId="1" xfId="0" applyFont="1" applyFill="1" applyBorder="1"/>
    <xf numFmtId="0" fontId="0" fillId="6" borderId="7" xfId="0" applyFill="1" applyBorder="1" applyAlignment="1" applyProtection="1">
      <alignment wrapText="1"/>
    </xf>
    <xf numFmtId="0" fontId="0" fillId="6" borderId="1" xfId="0" applyFill="1" applyBorder="1" applyAlignment="1" applyProtection="1">
      <alignment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Border="1"/>
    <xf numFmtId="1" fontId="1" fillId="11" borderId="14" xfId="0" applyNumberFormat="1" applyFont="1" applyFill="1" applyBorder="1" applyAlignment="1">
      <alignment horizontal="center"/>
    </xf>
    <xf numFmtId="0" fontId="1" fillId="0" borderId="15" xfId="0" applyFont="1" applyBorder="1"/>
    <xf numFmtId="0" fontId="0" fillId="0" borderId="1" xfId="0" applyBorder="1" applyAlignment="1">
      <alignment horizontal="center" vertical="center"/>
    </xf>
    <xf numFmtId="0" fontId="0" fillId="0" borderId="16" xfId="0" applyBorder="1" applyAlignment="1"/>
    <xf numFmtId="0" fontId="1" fillId="0" borderId="12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13" borderId="18" xfId="0" applyFill="1" applyBorder="1" applyAlignment="1">
      <alignment horizontal="center"/>
    </xf>
    <xf numFmtId="1" fontId="0" fillId="14" borderId="19" xfId="0" applyNumberFormat="1" applyFill="1" applyBorder="1" applyAlignment="1">
      <alignment horizontal="center"/>
    </xf>
    <xf numFmtId="0" fontId="0" fillId="15" borderId="6" xfId="0" applyFill="1" applyBorder="1" applyProtection="1">
      <protection locked="0"/>
    </xf>
    <xf numFmtId="0" fontId="0" fillId="15" borderId="7" xfId="0" applyFill="1" applyBorder="1" applyProtection="1">
      <protection locked="0"/>
    </xf>
    <xf numFmtId="0" fontId="0" fillId="15" borderId="8" xfId="0" applyFill="1" applyBorder="1" applyProtection="1">
      <protection locked="0"/>
    </xf>
    <xf numFmtId="0" fontId="0" fillId="15" borderId="1" xfId="0" applyFill="1" applyBorder="1" applyProtection="1">
      <protection locked="0"/>
    </xf>
    <xf numFmtId="1" fontId="1" fillId="0" borderId="8" xfId="0" applyNumberFormat="1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15" borderId="17" xfId="0" applyFont="1" applyFill="1" applyBorder="1" applyAlignment="1">
      <alignment horizontal="center"/>
    </xf>
    <xf numFmtId="1" fontId="0" fillId="16" borderId="20" xfId="0" applyNumberFormat="1" applyFill="1" applyBorder="1" applyAlignment="1">
      <alignment horizontal="center"/>
    </xf>
    <xf numFmtId="1" fontId="0" fillId="16" borderId="17" xfId="0" applyNumberForma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1" fillId="0" borderId="16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1" fontId="1" fillId="0" borderId="22" xfId="0" applyNumberFormat="1" applyFont="1" applyFill="1" applyBorder="1" applyAlignment="1">
      <alignment horizontal="center"/>
    </xf>
    <xf numFmtId="0" fontId="9" fillId="0" borderId="22" xfId="0" applyFont="1" applyFill="1" applyBorder="1"/>
    <xf numFmtId="0" fontId="1" fillId="0" borderId="22" xfId="0" applyFont="1" applyFill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9" fillId="0" borderId="8" xfId="0" applyFont="1" applyFill="1" applyBorder="1"/>
    <xf numFmtId="0" fontId="9" fillId="0" borderId="1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8" xfId="0" applyFont="1" applyBorder="1"/>
    <xf numFmtId="0" fontId="1" fillId="0" borderId="24" xfId="0" applyFont="1" applyBorder="1"/>
    <xf numFmtId="0" fontId="1" fillId="0" borderId="25" xfId="0" applyFont="1" applyBorder="1"/>
    <xf numFmtId="1" fontId="1" fillId="0" borderId="12" xfId="0" applyNumberFormat="1" applyFont="1" applyFill="1" applyBorder="1" applyAlignment="1">
      <alignment horizontal="center"/>
    </xf>
    <xf numFmtId="0" fontId="9" fillId="0" borderId="12" xfId="0" applyFont="1" applyFill="1" applyBorder="1"/>
    <xf numFmtId="0" fontId="1" fillId="0" borderId="21" xfId="0" applyFont="1" applyBorder="1"/>
    <xf numFmtId="1" fontId="6" fillId="0" borderId="26" xfId="0" applyNumberFormat="1" applyFont="1" applyFill="1" applyBorder="1"/>
    <xf numFmtId="0" fontId="9" fillId="0" borderId="26" xfId="0" applyFont="1" applyFill="1" applyBorder="1"/>
    <xf numFmtId="0" fontId="1" fillId="0" borderId="26" xfId="0" applyFont="1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6" fillId="0" borderId="1" xfId="0" applyFont="1" applyFill="1" applyBorder="1"/>
    <xf numFmtId="0" fontId="6" fillId="12" borderId="1" xfId="0" applyFont="1" applyFill="1" applyBorder="1"/>
    <xf numFmtId="0" fontId="0" fillId="0" borderId="1" xfId="0" applyBorder="1" applyAlignment="1"/>
    <xf numFmtId="1" fontId="1" fillId="17" borderId="1" xfId="0" applyNumberFormat="1" applyFont="1" applyFill="1" applyBorder="1" applyAlignment="1">
      <alignment horizontal="center"/>
    </xf>
    <xf numFmtId="0" fontId="10" fillId="12" borderId="1" xfId="0" applyFont="1" applyFill="1" applyBorder="1"/>
    <xf numFmtId="0" fontId="1" fillId="0" borderId="14" xfId="0" applyFont="1" applyFill="1" applyBorder="1"/>
    <xf numFmtId="1" fontId="1" fillId="17" borderId="14" xfId="0" applyNumberFormat="1" applyFont="1" applyFill="1" applyBorder="1" applyAlignment="1">
      <alignment horizontal="center"/>
    </xf>
    <xf numFmtId="1" fontId="6" fillId="13" borderId="16" xfId="0" applyNumberFormat="1" applyFont="1" applyFill="1" applyBorder="1" applyAlignment="1">
      <alignment horizontal="center"/>
    </xf>
    <xf numFmtId="1" fontId="6" fillId="13" borderId="49" xfId="0" applyNumberFormat="1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13" borderId="46" xfId="0" applyFill="1" applyBorder="1" applyAlignment="1">
      <alignment horizontal="center" vertical="center" wrapText="1"/>
    </xf>
    <xf numFmtId="0" fontId="0" fillId="13" borderId="47" xfId="0" applyFill="1" applyBorder="1" applyAlignment="1">
      <alignment horizontal="center" vertical="center" wrapText="1"/>
    </xf>
    <xf numFmtId="0" fontId="0" fillId="13" borderId="4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/>
    <xf numFmtId="0" fontId="0" fillId="13" borderId="34" xfId="0" applyFill="1" applyBorder="1" applyAlignment="1"/>
    <xf numFmtId="0" fontId="0" fillId="13" borderId="35" xfId="0" applyFill="1" applyBorder="1" applyAlignment="1"/>
    <xf numFmtId="0" fontId="0" fillId="13" borderId="36" xfId="0" applyFill="1" applyBorder="1" applyAlignment="1"/>
    <xf numFmtId="0" fontId="0" fillId="18" borderId="34" xfId="0" applyFill="1" applyBorder="1" applyAlignment="1"/>
    <xf numFmtId="0" fontId="0" fillId="18" borderId="35" xfId="0" applyFill="1" applyBorder="1" applyAlignment="1"/>
    <xf numFmtId="0" fontId="0" fillId="18" borderId="36" xfId="0" applyFill="1" applyBorder="1" applyAlignment="1"/>
    <xf numFmtId="0" fontId="5" fillId="0" borderId="0" xfId="0" applyFont="1" applyAlignment="1">
      <alignment textRotation="90" wrapText="1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37" xfId="0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/>
    </xf>
    <xf numFmtId="0" fontId="0" fillId="9" borderId="38" xfId="0" applyFill="1" applyBorder="1" applyAlignment="1" applyProtection="1">
      <alignment wrapText="1"/>
    </xf>
    <xf numFmtId="0" fontId="0" fillId="0" borderId="39" xfId="0" applyBorder="1" applyAlignment="1">
      <alignment wrapText="1"/>
    </xf>
    <xf numFmtId="0" fontId="0" fillId="19" borderId="40" xfId="0" applyFill="1" applyBorder="1" applyAlignment="1"/>
    <xf numFmtId="0" fontId="0" fillId="0" borderId="41" xfId="0" applyBorder="1" applyAlignment="1"/>
    <xf numFmtId="0" fontId="3" fillId="7" borderId="42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0" xfId="0" applyAlignment="1"/>
    <xf numFmtId="0" fontId="0" fillId="7" borderId="42" xfId="0" applyFill="1" applyBorder="1" applyAlignment="1">
      <alignment horizontal="center" vertical="center"/>
    </xf>
    <xf numFmtId="0" fontId="0" fillId="5" borderId="0" xfId="0" applyFill="1" applyBorder="1" applyAlignment="1" applyProtection="1">
      <alignment horizontal="center" vertical="center" textRotation="90"/>
    </xf>
    <xf numFmtId="0" fontId="0" fillId="0" borderId="0" xfId="0" applyAlignment="1">
      <alignment textRotation="90"/>
    </xf>
    <xf numFmtId="0" fontId="0" fillId="0" borderId="31" xfId="0" applyBorder="1" applyAlignment="1">
      <alignment textRotation="90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H25" zoomScale="80" zoomScaleNormal="80" workbookViewId="0">
      <selection activeCell="J43" sqref="J43"/>
    </sheetView>
  </sheetViews>
  <sheetFormatPr baseColWidth="10" defaultRowHeight="15" outlineLevelCol="1" x14ac:dyDescent="0.2"/>
  <cols>
    <col min="1" max="2" width="12.42578125" hidden="1" customWidth="1" outlineLevel="1"/>
    <col min="3" max="7" width="11.42578125" hidden="1" customWidth="1" outlineLevel="1"/>
    <col min="8" max="8" width="12" bestFit="1" customWidth="1" collapsed="1"/>
    <col min="10" max="10" width="37" bestFit="1" customWidth="1"/>
    <col min="11" max="11" width="24.42578125" bestFit="1" customWidth="1"/>
    <col min="12" max="12" width="14.140625" style="1" customWidth="1"/>
    <col min="13" max="13" width="12.5703125" style="1" customWidth="1"/>
    <col min="14" max="14" width="10.7109375" style="1" customWidth="1"/>
    <col min="15" max="15" width="12.5703125" style="1" customWidth="1"/>
  </cols>
  <sheetData>
    <row r="1" spans="1:16" ht="15.75" thickBot="1" x14ac:dyDescent="0.25">
      <c r="L1" s="2"/>
      <c r="M1" s="2"/>
      <c r="N1" s="2"/>
      <c r="O1" s="2"/>
    </row>
    <row r="2" spans="1:16" ht="13.5" customHeight="1" thickTop="1" x14ac:dyDescent="0.2">
      <c r="I2" s="87" t="s">
        <v>32</v>
      </c>
      <c r="J2" s="88"/>
      <c r="K2" s="88"/>
      <c r="L2" s="88"/>
      <c r="M2" s="88"/>
      <c r="N2" s="88"/>
      <c r="O2" s="88"/>
      <c r="P2" s="89"/>
    </row>
    <row r="3" spans="1:16" ht="15.75" customHeight="1" x14ac:dyDescent="0.2">
      <c r="I3" s="90"/>
      <c r="J3" s="91"/>
      <c r="K3" s="91"/>
      <c r="L3" s="91"/>
      <c r="M3" s="91"/>
      <c r="N3" s="91"/>
      <c r="O3" s="91"/>
      <c r="P3" s="92"/>
    </row>
    <row r="4" spans="1:16" ht="52.5" customHeight="1" thickBot="1" x14ac:dyDescent="0.35">
      <c r="A4" s="97" t="s">
        <v>20</v>
      </c>
      <c r="B4" s="97"/>
      <c r="C4" s="97"/>
      <c r="D4" s="97"/>
      <c r="E4" s="97"/>
      <c r="F4" s="97"/>
      <c r="I4" s="93" t="s">
        <v>3</v>
      </c>
      <c r="J4" s="95" t="s">
        <v>2</v>
      </c>
      <c r="K4" s="95" t="s">
        <v>1</v>
      </c>
      <c r="L4" s="85" t="s">
        <v>24</v>
      </c>
      <c r="M4" s="85"/>
      <c r="N4" s="85" t="s">
        <v>25</v>
      </c>
      <c r="O4" s="85"/>
      <c r="P4" s="86" t="s">
        <v>26</v>
      </c>
    </row>
    <row r="5" spans="1:16" ht="30" customHeight="1" thickBot="1" x14ac:dyDescent="0.25">
      <c r="A5" s="19" t="s">
        <v>18</v>
      </c>
      <c r="B5" s="15" t="s">
        <v>19</v>
      </c>
      <c r="C5" s="15" t="s">
        <v>18</v>
      </c>
      <c r="D5" s="15" t="s">
        <v>19</v>
      </c>
      <c r="E5" s="15" t="s">
        <v>18</v>
      </c>
      <c r="F5" s="15" t="s">
        <v>19</v>
      </c>
      <c r="I5" s="94"/>
      <c r="J5" s="96"/>
      <c r="K5" s="96"/>
      <c r="L5" s="20" t="s">
        <v>22</v>
      </c>
      <c r="M5" s="20" t="s">
        <v>19</v>
      </c>
      <c r="N5" s="20" t="s">
        <v>22</v>
      </c>
      <c r="O5" s="20" t="s">
        <v>19</v>
      </c>
      <c r="P5" s="86"/>
    </row>
    <row r="6" spans="1:16" ht="12.75" x14ac:dyDescent="0.2">
      <c r="I6" s="94"/>
      <c r="J6" s="96"/>
      <c r="K6" s="96"/>
      <c r="L6" s="32"/>
      <c r="M6" s="32"/>
      <c r="N6" s="32"/>
      <c r="O6" s="32"/>
      <c r="P6" s="49"/>
    </row>
    <row r="7" spans="1:16" x14ac:dyDescent="0.2">
      <c r="I7" s="82" t="s">
        <v>6</v>
      </c>
      <c r="J7" s="83"/>
      <c r="K7" s="83"/>
      <c r="L7" s="83"/>
      <c r="M7" s="83"/>
      <c r="N7" s="83"/>
      <c r="O7" s="83"/>
      <c r="P7" s="84"/>
    </row>
    <row r="8" spans="1:16" x14ac:dyDescent="0.2">
      <c r="I8" s="6"/>
      <c r="J8" s="4"/>
      <c r="K8" s="5"/>
      <c r="L8" s="5"/>
      <c r="M8" s="5"/>
      <c r="N8" s="5"/>
      <c r="O8" s="5"/>
      <c r="P8" s="50"/>
    </row>
    <row r="9" spans="1:16" x14ac:dyDescent="0.2">
      <c r="A9" s="16"/>
      <c r="B9" s="16"/>
      <c r="C9" s="16"/>
      <c r="D9" s="16"/>
      <c r="E9" s="16"/>
      <c r="F9" s="16"/>
      <c r="G9" s="17"/>
      <c r="I9" s="82" t="s">
        <v>34</v>
      </c>
      <c r="J9" s="83"/>
      <c r="K9" s="83"/>
      <c r="L9" s="83"/>
      <c r="M9" s="83"/>
      <c r="N9" s="83"/>
      <c r="O9" s="83"/>
      <c r="P9" s="84"/>
    </row>
    <row r="10" spans="1:16" ht="20.100000000000001" customHeight="1" x14ac:dyDescent="0.25">
      <c r="A10" s="16" t="e">
        <f>#REF!</f>
        <v>#REF!</v>
      </c>
      <c r="B10" s="16" t="e">
        <f>(A10*1000)/MAX(#REF!)</f>
        <v>#REF!</v>
      </c>
      <c r="C10" s="16" t="e">
        <f>#REF!</f>
        <v>#REF!</v>
      </c>
      <c r="D10" s="16" t="e">
        <f>(C10*1000)/MAX(#REF!)</f>
        <v>#REF!</v>
      </c>
      <c r="E10" s="16" t="e">
        <f>#REF!</f>
        <v>#REF!</v>
      </c>
      <c r="F10" s="16" t="e">
        <f>(E10*1000)/MAX(#REF!)</f>
        <v>#REF!</v>
      </c>
      <c r="G10" s="17" t="e">
        <f>0.4*((B10+F10)-MIN(B10,F10))+0.6*D10</f>
        <v>#REF!</v>
      </c>
      <c r="I10" s="6" t="s">
        <v>55</v>
      </c>
      <c r="J10" s="73" t="s">
        <v>47</v>
      </c>
      <c r="K10" s="24" t="s">
        <v>52</v>
      </c>
      <c r="L10" s="43"/>
      <c r="M10" s="44"/>
      <c r="N10" s="53"/>
      <c r="O10" s="65"/>
      <c r="P10" s="68"/>
    </row>
    <row r="11" spans="1:16" ht="20.100000000000001" customHeight="1" x14ac:dyDescent="0.25">
      <c r="A11" s="16" t="e">
        <f>#REF!</f>
        <v>#REF!</v>
      </c>
      <c r="B11" s="16" t="e">
        <f>(A11*1000)/MAX(#REF!)</f>
        <v>#REF!</v>
      </c>
      <c r="C11" s="16" t="e">
        <f>#REF!</f>
        <v>#REF!</v>
      </c>
      <c r="D11" s="16" t="e">
        <f>(C11*1000)/MAX(#REF!)</f>
        <v>#REF!</v>
      </c>
      <c r="E11" s="16" t="e">
        <f>#REF!</f>
        <v>#REF!</v>
      </c>
      <c r="F11" s="16" t="e">
        <f>(E11*1000)/MAX(#REF!)</f>
        <v>#REF!</v>
      </c>
      <c r="G11" s="17" t="e">
        <f>0.4*((B11+F11)-MIN(B11,F11))+0.6*D11</f>
        <v>#REF!</v>
      </c>
      <c r="I11" s="6" t="s">
        <v>56</v>
      </c>
      <c r="J11" s="4" t="s">
        <v>50</v>
      </c>
      <c r="K11" s="24" t="s">
        <v>51</v>
      </c>
      <c r="L11" s="43"/>
      <c r="M11" s="44"/>
      <c r="N11" s="53"/>
      <c r="O11" s="65"/>
      <c r="P11" s="68"/>
    </row>
    <row r="12" spans="1:16" ht="20.100000000000001" customHeight="1" x14ac:dyDescent="0.25">
      <c r="A12" s="16" t="e">
        <f>#REF!</f>
        <v>#REF!</v>
      </c>
      <c r="B12" s="16" t="e">
        <f>(A12*1000)/MAX(#REF!)</f>
        <v>#REF!</v>
      </c>
      <c r="C12" s="16" t="e">
        <f>#REF!</f>
        <v>#REF!</v>
      </c>
      <c r="D12" s="16" t="e">
        <f>(C12*1000)/MAX(#REF!)</f>
        <v>#REF!</v>
      </c>
      <c r="E12" s="16" t="e">
        <f>#REF!</f>
        <v>#REF!</v>
      </c>
      <c r="F12" s="16" t="e">
        <f>(E12*1000)/MAX(#REF!)</f>
        <v>#REF!</v>
      </c>
      <c r="G12" s="17" t="e">
        <f>0.4*((B12+F12)-MIN(B12,F12))+0.6*D12</f>
        <v>#REF!</v>
      </c>
      <c r="I12" s="6" t="s">
        <v>57</v>
      </c>
      <c r="J12" s="73" t="s">
        <v>48</v>
      </c>
      <c r="K12" s="24" t="s">
        <v>52</v>
      </c>
      <c r="L12" s="43"/>
      <c r="M12" s="44"/>
      <c r="N12" s="53"/>
      <c r="O12" s="65"/>
      <c r="P12" s="68"/>
    </row>
    <row r="13" spans="1:16" ht="20.100000000000001" customHeight="1" x14ac:dyDescent="0.25">
      <c r="A13" s="16" t="e">
        <f>#REF!</f>
        <v>#REF!</v>
      </c>
      <c r="B13" s="16" t="e">
        <f>(A13*1000)/MAX(#REF!)</f>
        <v>#REF!</v>
      </c>
      <c r="C13" s="16" t="e">
        <f>#REF!</f>
        <v>#REF!</v>
      </c>
      <c r="D13" s="16" t="e">
        <f>(C13*1000)/MAX(#REF!)</f>
        <v>#REF!</v>
      </c>
      <c r="E13" s="16" t="e">
        <f>#REF!</f>
        <v>#REF!</v>
      </c>
      <c r="F13" s="16" t="e">
        <f>(E13*1000)/MAX(#REF!)</f>
        <v>#REF!</v>
      </c>
      <c r="G13" s="17" t="e">
        <f>0.4*((B13+F13)-MIN(B13,F13))+0.6*D13</f>
        <v>#REF!</v>
      </c>
      <c r="I13" s="6" t="s">
        <v>58</v>
      </c>
      <c r="J13" s="4" t="s">
        <v>53</v>
      </c>
      <c r="K13" s="24" t="s">
        <v>44</v>
      </c>
      <c r="M13" s="44"/>
      <c r="N13" s="53"/>
      <c r="O13" s="65"/>
      <c r="P13" s="68"/>
    </row>
    <row r="14" spans="1:16" ht="20.100000000000001" customHeight="1" x14ac:dyDescent="0.25">
      <c r="A14" s="16"/>
      <c r="B14" s="16"/>
      <c r="C14" s="16"/>
      <c r="D14" s="16"/>
      <c r="E14" s="16"/>
      <c r="F14" s="16"/>
      <c r="G14" s="17"/>
      <c r="I14" s="6" t="s">
        <v>59</v>
      </c>
      <c r="J14" s="22"/>
      <c r="K14" s="24"/>
      <c r="L14" s="43"/>
      <c r="M14" s="44"/>
      <c r="N14" s="53"/>
      <c r="O14" s="65"/>
      <c r="P14" s="68"/>
    </row>
    <row r="15" spans="1:16" ht="20.100000000000001" customHeight="1" x14ac:dyDescent="0.2">
      <c r="A15" s="16"/>
      <c r="B15" s="16"/>
      <c r="C15" s="16"/>
      <c r="D15" s="16"/>
      <c r="E15" s="16"/>
      <c r="F15" s="16"/>
      <c r="G15" s="17">
        <f t="shared" ref="G15:G33" si="0">0.4*((B15+F15)-MIN(B15,F15))+0.6*D15</f>
        <v>0</v>
      </c>
      <c r="I15" s="6" t="s">
        <v>60</v>
      </c>
      <c r="J15" s="22"/>
      <c r="K15" s="24"/>
      <c r="L15" s="58"/>
      <c r="M15" s="59"/>
      <c r="N15" s="54"/>
      <c r="O15" s="66"/>
      <c r="P15" s="69"/>
    </row>
    <row r="16" spans="1:16" ht="20.100000000000001" customHeight="1" x14ac:dyDescent="0.25">
      <c r="A16" s="16" t="e">
        <f>#REF!</f>
        <v>#REF!</v>
      </c>
      <c r="B16" s="16" t="e">
        <f t="shared" ref="B16:B23" si="1">(A16*1000)/MAX(A$16:A$22)</f>
        <v>#REF!</v>
      </c>
      <c r="C16" s="16" t="e">
        <f>#REF!</f>
        <v>#REF!</v>
      </c>
      <c r="D16" s="16" t="e">
        <f t="shared" ref="D16:D23" si="2">(C16*1000)/MAX(C$16:C$22)</f>
        <v>#REF!</v>
      </c>
      <c r="E16" s="16" t="e">
        <f>#REF!</f>
        <v>#REF!</v>
      </c>
      <c r="F16" s="16" t="e">
        <f t="shared" ref="F16:F23" si="3">(E16*1000)/MAX(E$16:E$22)</f>
        <v>#REF!</v>
      </c>
      <c r="G16" s="17" t="e">
        <f t="shared" si="0"/>
        <v>#REF!</v>
      </c>
      <c r="I16" s="6" t="s">
        <v>61</v>
      </c>
      <c r="J16" s="22"/>
      <c r="K16" s="24"/>
      <c r="L16" s="43"/>
      <c r="M16" s="44"/>
      <c r="N16" s="53"/>
      <c r="O16" s="65"/>
      <c r="P16" s="68"/>
    </row>
    <row r="17" spans="1:16" ht="20.100000000000001" customHeight="1" x14ac:dyDescent="0.25">
      <c r="A17" s="16" t="e">
        <f>#REF!</f>
        <v>#REF!</v>
      </c>
      <c r="B17" s="16" t="e">
        <f t="shared" si="1"/>
        <v>#REF!</v>
      </c>
      <c r="C17" s="16" t="e">
        <f>#REF!</f>
        <v>#REF!</v>
      </c>
      <c r="D17" s="16" t="e">
        <f t="shared" si="2"/>
        <v>#REF!</v>
      </c>
      <c r="E17" s="16" t="e">
        <f>#REF!</f>
        <v>#REF!</v>
      </c>
      <c r="F17" s="16" t="e">
        <f t="shared" si="3"/>
        <v>#REF!</v>
      </c>
      <c r="G17" s="17" t="e">
        <f t="shared" si="0"/>
        <v>#REF!</v>
      </c>
      <c r="I17" s="6" t="s">
        <v>62</v>
      </c>
      <c r="J17" s="22"/>
      <c r="K17" s="24"/>
      <c r="L17" s="43"/>
      <c r="M17" s="44"/>
      <c r="N17" s="53"/>
      <c r="O17" s="65"/>
      <c r="P17" s="68"/>
    </row>
    <row r="18" spans="1:16" ht="20.100000000000001" customHeight="1" x14ac:dyDescent="0.25">
      <c r="A18" s="16" t="e">
        <f>#REF!</f>
        <v>#REF!</v>
      </c>
      <c r="B18" s="16" t="e">
        <f t="shared" si="1"/>
        <v>#REF!</v>
      </c>
      <c r="C18" s="16" t="e">
        <f>#REF!</f>
        <v>#REF!</v>
      </c>
      <c r="D18" s="16" t="e">
        <f t="shared" si="2"/>
        <v>#REF!</v>
      </c>
      <c r="E18" s="16" t="e">
        <f>#REF!</f>
        <v>#REF!</v>
      </c>
      <c r="F18" s="16" t="e">
        <f t="shared" si="3"/>
        <v>#REF!</v>
      </c>
      <c r="G18" s="17" t="e">
        <f t="shared" si="0"/>
        <v>#REF!</v>
      </c>
      <c r="I18" s="6" t="s">
        <v>63</v>
      </c>
      <c r="J18" s="22"/>
      <c r="K18" s="24"/>
      <c r="L18" s="43"/>
      <c r="M18" s="44"/>
      <c r="N18" s="53"/>
      <c r="O18" s="65"/>
      <c r="P18" s="68"/>
    </row>
    <row r="19" spans="1:16" ht="20.100000000000001" customHeight="1" x14ac:dyDescent="0.25">
      <c r="A19" s="16" t="e">
        <f>#REF!</f>
        <v>#REF!</v>
      </c>
      <c r="B19" s="16" t="e">
        <f t="shared" si="1"/>
        <v>#REF!</v>
      </c>
      <c r="C19" s="16" t="e">
        <f>#REF!</f>
        <v>#REF!</v>
      </c>
      <c r="D19" s="16" t="e">
        <f t="shared" si="2"/>
        <v>#REF!</v>
      </c>
      <c r="E19" s="16" t="e">
        <f>#REF!</f>
        <v>#REF!</v>
      </c>
      <c r="F19" s="16" t="e">
        <f t="shared" si="3"/>
        <v>#REF!</v>
      </c>
      <c r="G19" s="17" t="e">
        <f t="shared" si="0"/>
        <v>#REF!</v>
      </c>
      <c r="I19" s="6" t="s">
        <v>74</v>
      </c>
      <c r="J19" s="22"/>
      <c r="K19" s="24"/>
      <c r="L19" s="43"/>
      <c r="M19" s="44"/>
      <c r="N19" s="53"/>
      <c r="O19" s="65"/>
      <c r="P19" s="68"/>
    </row>
    <row r="20" spans="1:16" ht="17.25" customHeight="1" x14ac:dyDescent="0.2">
      <c r="A20" s="16" t="e">
        <f>#REF!</f>
        <v>#REF!</v>
      </c>
      <c r="B20" s="16" t="e">
        <f t="shared" si="1"/>
        <v>#REF!</v>
      </c>
      <c r="C20" s="16" t="e">
        <f>#REF!</f>
        <v>#REF!</v>
      </c>
      <c r="D20" s="16" t="e">
        <f t="shared" si="2"/>
        <v>#REF!</v>
      </c>
      <c r="E20" s="16" t="e">
        <f>#REF!</f>
        <v>#REF!</v>
      </c>
      <c r="F20" s="16" t="e">
        <f t="shared" si="3"/>
        <v>#REF!</v>
      </c>
      <c r="G20" s="17" t="e">
        <f t="shared" si="0"/>
        <v>#REF!</v>
      </c>
      <c r="I20" s="82" t="s">
        <v>33</v>
      </c>
      <c r="J20" s="83"/>
      <c r="K20" s="83"/>
      <c r="L20" s="83"/>
      <c r="M20" s="83"/>
      <c r="N20" s="83"/>
      <c r="O20" s="83"/>
      <c r="P20" s="84"/>
    </row>
    <row r="21" spans="1:16" ht="20.100000000000001" customHeight="1" x14ac:dyDescent="0.25">
      <c r="A21" s="16" t="e">
        <f>#REF!</f>
        <v>#REF!</v>
      </c>
      <c r="B21" s="16" t="e">
        <f t="shared" si="1"/>
        <v>#REF!</v>
      </c>
      <c r="C21" s="16" t="e">
        <f>#REF!</f>
        <v>#REF!</v>
      </c>
      <c r="D21" s="16" t="e">
        <f t="shared" si="2"/>
        <v>#REF!</v>
      </c>
      <c r="E21" s="16" t="e">
        <f>#REF!</f>
        <v>#REF!</v>
      </c>
      <c r="F21" s="16" t="e">
        <f t="shared" si="3"/>
        <v>#REF!</v>
      </c>
      <c r="G21" s="17" t="e">
        <f t="shared" si="0"/>
        <v>#REF!</v>
      </c>
      <c r="I21" s="6" t="s">
        <v>64</v>
      </c>
      <c r="J21" s="4" t="s">
        <v>49</v>
      </c>
      <c r="K21" s="51" t="s">
        <v>44</v>
      </c>
      <c r="L21" s="43"/>
      <c r="M21" s="44"/>
      <c r="N21" s="53"/>
      <c r="O21" s="65"/>
      <c r="P21" s="68"/>
    </row>
    <row r="22" spans="1:16" ht="20.100000000000001" customHeight="1" x14ac:dyDescent="0.25">
      <c r="A22" s="16" t="e">
        <f>#REF!</f>
        <v>#REF!</v>
      </c>
      <c r="B22" s="16" t="e">
        <f t="shared" si="1"/>
        <v>#REF!</v>
      </c>
      <c r="C22" s="16" t="e">
        <f>#REF!</f>
        <v>#REF!</v>
      </c>
      <c r="D22" s="16" t="e">
        <f t="shared" si="2"/>
        <v>#REF!</v>
      </c>
      <c r="E22" s="16" t="e">
        <f>#REF!</f>
        <v>#REF!</v>
      </c>
      <c r="F22" s="16" t="e">
        <f t="shared" si="3"/>
        <v>#REF!</v>
      </c>
      <c r="G22" s="17" t="e">
        <f t="shared" si="0"/>
        <v>#REF!</v>
      </c>
      <c r="I22" s="6" t="s">
        <v>65</v>
      </c>
      <c r="J22" s="22" t="s">
        <v>101</v>
      </c>
      <c r="K22" s="24" t="s">
        <v>41</v>
      </c>
      <c r="L22" s="43"/>
      <c r="M22" s="44"/>
      <c r="N22" s="53"/>
      <c r="O22" s="65"/>
      <c r="P22" s="68"/>
    </row>
    <row r="23" spans="1:16" ht="20.100000000000001" customHeight="1" x14ac:dyDescent="0.25">
      <c r="A23" s="16" t="e">
        <f>#REF!</f>
        <v>#REF!</v>
      </c>
      <c r="B23" s="16" t="e">
        <f t="shared" si="1"/>
        <v>#REF!</v>
      </c>
      <c r="C23" s="16" t="e">
        <f>#REF!</f>
        <v>#REF!</v>
      </c>
      <c r="D23" s="16" t="e">
        <f t="shared" si="2"/>
        <v>#REF!</v>
      </c>
      <c r="E23" s="16" t="e">
        <f>#REF!</f>
        <v>#REF!</v>
      </c>
      <c r="F23" s="16" t="e">
        <f t="shared" si="3"/>
        <v>#REF!</v>
      </c>
      <c r="G23" s="17" t="e">
        <f>0.4*((B23+F23)-MIN(B23,F23))+0.6*D23</f>
        <v>#REF!</v>
      </c>
      <c r="I23" s="6" t="s">
        <v>66</v>
      </c>
      <c r="J23" s="22"/>
      <c r="K23" s="34"/>
      <c r="L23" s="43"/>
      <c r="M23" s="44"/>
      <c r="N23" s="53"/>
      <c r="O23" s="65"/>
      <c r="P23" s="68"/>
    </row>
    <row r="24" spans="1:16" ht="20.100000000000001" customHeight="1" x14ac:dyDescent="0.25">
      <c r="A24" s="16"/>
      <c r="B24" s="16"/>
      <c r="C24" s="16"/>
      <c r="D24" s="16"/>
      <c r="E24" s="16"/>
      <c r="F24" s="16"/>
      <c r="G24" s="17"/>
      <c r="I24" s="6" t="s">
        <v>67</v>
      </c>
      <c r="J24" s="22"/>
      <c r="K24" s="34"/>
      <c r="L24" s="43"/>
      <c r="M24" s="44"/>
      <c r="N24" s="53"/>
      <c r="O24" s="65"/>
      <c r="P24" s="68"/>
    </row>
    <row r="25" spans="1:16" ht="20.100000000000001" customHeight="1" x14ac:dyDescent="0.25">
      <c r="A25" s="16"/>
      <c r="B25" s="16"/>
      <c r="C25" s="16"/>
      <c r="D25" s="16"/>
      <c r="E25" s="16"/>
      <c r="F25" s="16"/>
      <c r="G25" s="17"/>
      <c r="I25" s="6" t="s">
        <v>68</v>
      </c>
      <c r="J25" s="22"/>
      <c r="K25" s="34"/>
      <c r="L25" s="43"/>
      <c r="M25" s="44"/>
      <c r="N25" s="53"/>
      <c r="O25" s="65"/>
      <c r="P25" s="68"/>
    </row>
    <row r="26" spans="1:16" ht="20.100000000000001" customHeight="1" x14ac:dyDescent="0.25">
      <c r="A26" s="16"/>
      <c r="B26" s="16"/>
      <c r="C26" s="16"/>
      <c r="D26" s="16"/>
      <c r="E26" s="16"/>
      <c r="F26" s="16"/>
      <c r="G26" s="17"/>
      <c r="I26" s="6" t="s">
        <v>69</v>
      </c>
      <c r="J26" s="22"/>
      <c r="K26" s="34"/>
      <c r="L26" s="43"/>
      <c r="M26" s="44"/>
      <c r="N26" s="53"/>
      <c r="O26" s="65"/>
      <c r="P26" s="68"/>
    </row>
    <row r="27" spans="1:16" ht="20.100000000000001" customHeight="1" x14ac:dyDescent="0.25">
      <c r="A27" s="16"/>
      <c r="B27" s="16"/>
      <c r="C27" s="16"/>
      <c r="D27" s="16"/>
      <c r="E27" s="16"/>
      <c r="F27" s="16"/>
      <c r="G27" s="17"/>
      <c r="I27" s="6" t="s">
        <v>70</v>
      </c>
      <c r="J27" s="22"/>
      <c r="K27" s="34"/>
      <c r="L27" s="43"/>
      <c r="M27" s="44"/>
      <c r="N27" s="53"/>
      <c r="O27" s="65"/>
      <c r="P27" s="68"/>
    </row>
    <row r="28" spans="1:16" ht="20.100000000000001" customHeight="1" x14ac:dyDescent="0.25">
      <c r="A28" s="16"/>
      <c r="B28" s="16"/>
      <c r="C28" s="16"/>
      <c r="D28" s="16"/>
      <c r="E28" s="16"/>
      <c r="F28" s="16"/>
      <c r="G28" s="17"/>
      <c r="I28" s="6" t="s">
        <v>71</v>
      </c>
      <c r="J28" s="22"/>
      <c r="K28" s="34"/>
      <c r="L28" s="43"/>
      <c r="M28" s="44"/>
      <c r="N28" s="53"/>
      <c r="O28" s="65"/>
      <c r="P28" s="68"/>
    </row>
    <row r="29" spans="1:16" ht="20.100000000000001" customHeight="1" x14ac:dyDescent="0.2">
      <c r="A29" s="16"/>
      <c r="B29" s="16"/>
      <c r="C29" s="16"/>
      <c r="D29" s="16"/>
      <c r="E29" s="16"/>
      <c r="F29" s="16"/>
      <c r="G29" s="17">
        <f t="shared" si="0"/>
        <v>0</v>
      </c>
      <c r="I29" s="6" t="s">
        <v>72</v>
      </c>
      <c r="J29" s="22"/>
      <c r="K29" s="34"/>
      <c r="L29" s="60"/>
      <c r="M29" s="61"/>
      <c r="N29" s="55"/>
      <c r="O29" s="34"/>
      <c r="P29" s="70"/>
    </row>
    <row r="30" spans="1:16" ht="20.100000000000001" customHeight="1" x14ac:dyDescent="0.25">
      <c r="A30" s="16" t="e">
        <f>#REF!</f>
        <v>#REF!</v>
      </c>
      <c r="B30" s="16" t="e">
        <f>(A30*1000)/MAX(A$30:A$33)</f>
        <v>#REF!</v>
      </c>
      <c r="C30" s="16" t="e">
        <f>#REF!</f>
        <v>#REF!</v>
      </c>
      <c r="D30" s="16" t="e">
        <f>(C30*1000)/MAX(C$30:C$33)</f>
        <v>#REF!</v>
      </c>
      <c r="E30" s="16" t="e">
        <f>#REF!</f>
        <v>#REF!</v>
      </c>
      <c r="F30" s="16" t="e">
        <f>(E30*1000)/MAX(E$30:E$33)</f>
        <v>#REF!</v>
      </c>
      <c r="G30" s="17" t="e">
        <f t="shared" si="0"/>
        <v>#REF!</v>
      </c>
      <c r="I30" s="6" t="s">
        <v>73</v>
      </c>
      <c r="J30" s="22"/>
      <c r="K30" s="34"/>
      <c r="L30" s="43"/>
      <c r="M30" s="44"/>
      <c r="N30" s="53"/>
      <c r="O30" s="65"/>
      <c r="P30" s="68"/>
    </row>
    <row r="31" spans="1:16" x14ac:dyDescent="0.2">
      <c r="A31" s="16"/>
      <c r="B31" s="16"/>
      <c r="C31" s="16"/>
      <c r="D31" s="16"/>
      <c r="E31" s="16"/>
      <c r="F31" s="16"/>
      <c r="G31" s="17"/>
      <c r="I31" s="82" t="s">
        <v>35</v>
      </c>
      <c r="J31" s="83"/>
      <c r="K31" s="83"/>
      <c r="L31" s="83"/>
      <c r="M31" s="83"/>
      <c r="N31" s="83"/>
      <c r="O31" s="83"/>
      <c r="P31" s="84"/>
    </row>
    <row r="32" spans="1:16" ht="20.100000000000001" customHeight="1" x14ac:dyDescent="0.25">
      <c r="A32" s="16"/>
      <c r="B32" s="16"/>
      <c r="C32" s="16"/>
      <c r="D32" s="16"/>
      <c r="E32" s="16"/>
      <c r="F32" s="16"/>
      <c r="G32" s="17"/>
      <c r="I32" s="6" t="s">
        <v>75</v>
      </c>
      <c r="J32" s="74" t="s">
        <v>43</v>
      </c>
      <c r="K32" s="51" t="s">
        <v>44</v>
      </c>
      <c r="L32" s="43"/>
      <c r="M32" s="44"/>
      <c r="N32" s="53"/>
      <c r="O32" s="65"/>
      <c r="P32" s="68"/>
    </row>
    <row r="33" spans="1:16" ht="20.100000000000001" customHeight="1" x14ac:dyDescent="0.25">
      <c r="A33" s="16" t="e">
        <f>#REF!</f>
        <v>#REF!</v>
      </c>
      <c r="B33" s="16" t="e">
        <f>(A33*1000)/MAX(A$30:A$33)</f>
        <v>#REF!</v>
      </c>
      <c r="C33" s="16" t="e">
        <f>#REF!</f>
        <v>#REF!</v>
      </c>
      <c r="D33" s="16" t="e">
        <f>(C33*1000)/MAX(C$30:C$33)</f>
        <v>#REF!</v>
      </c>
      <c r="E33" s="16" t="e">
        <f>#REF!</f>
        <v>#REF!</v>
      </c>
      <c r="F33" s="16" t="e">
        <f>(E33*1000)/MAX(E$30:E$33)</f>
        <v>#REF!</v>
      </c>
      <c r="G33" s="17" t="e">
        <f t="shared" si="0"/>
        <v>#REF!</v>
      </c>
      <c r="I33" s="6" t="s">
        <v>76</v>
      </c>
      <c r="J33" s="73" t="s">
        <v>40</v>
      </c>
      <c r="K33" s="24" t="s">
        <v>41</v>
      </c>
      <c r="L33" s="43"/>
      <c r="M33" s="44"/>
      <c r="N33" s="53"/>
      <c r="O33" s="65"/>
      <c r="P33" s="68"/>
    </row>
    <row r="34" spans="1:16" ht="20.100000000000001" customHeight="1" x14ac:dyDescent="0.2">
      <c r="I34" s="6" t="s">
        <v>77</v>
      </c>
      <c r="J34" s="4" t="s">
        <v>42</v>
      </c>
      <c r="K34" s="24" t="s">
        <v>41</v>
      </c>
      <c r="L34" s="62"/>
      <c r="M34" s="31"/>
      <c r="N34" s="56"/>
      <c r="O34" s="24"/>
      <c r="P34" s="71"/>
    </row>
    <row r="35" spans="1:16" ht="20.100000000000001" customHeight="1" x14ac:dyDescent="0.25">
      <c r="I35" s="6" t="s">
        <v>78</v>
      </c>
      <c r="J35" s="77" t="s">
        <v>39</v>
      </c>
      <c r="K35" s="24" t="s">
        <v>44</v>
      </c>
      <c r="L35" s="62"/>
      <c r="M35" s="31"/>
      <c r="N35" s="56"/>
      <c r="O35" s="24"/>
      <c r="P35" s="71"/>
    </row>
    <row r="36" spans="1:16" ht="20.100000000000001" customHeight="1" x14ac:dyDescent="0.2">
      <c r="I36" s="6" t="s">
        <v>79</v>
      </c>
      <c r="J36" s="25" t="s">
        <v>46</v>
      </c>
      <c r="K36" s="51" t="s">
        <v>38</v>
      </c>
      <c r="L36" s="62"/>
      <c r="M36" s="31"/>
      <c r="N36" s="56"/>
      <c r="O36" s="24"/>
      <c r="P36" s="71"/>
    </row>
    <row r="37" spans="1:16" ht="20.100000000000001" customHeight="1" x14ac:dyDescent="0.2">
      <c r="I37" s="6" t="s">
        <v>80</v>
      </c>
      <c r="J37" s="22"/>
      <c r="K37" s="24"/>
      <c r="L37" s="62"/>
      <c r="M37" s="31"/>
      <c r="N37" s="56"/>
      <c r="O37" s="24"/>
      <c r="P37" s="71"/>
    </row>
    <row r="38" spans="1:16" ht="20.100000000000001" customHeight="1" x14ac:dyDescent="0.2">
      <c r="I38" s="6" t="s">
        <v>92</v>
      </c>
      <c r="J38" s="22"/>
      <c r="K38" s="24"/>
      <c r="L38" s="62"/>
      <c r="M38" s="31"/>
      <c r="N38" s="56"/>
      <c r="O38" s="24"/>
      <c r="P38" s="71"/>
    </row>
    <row r="39" spans="1:16" ht="20.100000000000001" customHeight="1" x14ac:dyDescent="0.2">
      <c r="I39" s="6" t="s">
        <v>93</v>
      </c>
      <c r="J39" s="22"/>
      <c r="K39" s="24"/>
      <c r="L39" s="62"/>
      <c r="M39" s="31"/>
      <c r="N39" s="56"/>
      <c r="O39" s="24"/>
      <c r="P39" s="71"/>
    </row>
    <row r="40" spans="1:16" ht="20.100000000000001" customHeight="1" x14ac:dyDescent="0.2">
      <c r="I40" s="6" t="s">
        <v>94</v>
      </c>
      <c r="J40" s="22"/>
      <c r="K40" s="24"/>
      <c r="L40" s="62"/>
      <c r="M40" s="31"/>
      <c r="N40" s="56"/>
      <c r="O40" s="24"/>
      <c r="P40" s="71"/>
    </row>
    <row r="41" spans="1:16" ht="20.100000000000001" customHeight="1" x14ac:dyDescent="0.2">
      <c r="I41" s="6" t="s">
        <v>95</v>
      </c>
      <c r="J41" s="22"/>
      <c r="K41" s="24"/>
      <c r="L41" s="62"/>
      <c r="M41" s="31"/>
      <c r="N41" s="56"/>
      <c r="O41" s="24"/>
      <c r="P41" s="71"/>
    </row>
    <row r="42" spans="1:16" x14ac:dyDescent="0.2">
      <c r="I42" s="82" t="s">
        <v>36</v>
      </c>
      <c r="J42" s="83"/>
      <c r="K42" s="83"/>
      <c r="L42" s="83"/>
      <c r="M42" s="83"/>
      <c r="N42" s="83"/>
      <c r="O42" s="83"/>
      <c r="P42" s="84"/>
    </row>
    <row r="43" spans="1:16" ht="20.100000000000001" customHeight="1" x14ac:dyDescent="0.25">
      <c r="I43" s="6" t="s">
        <v>81</v>
      </c>
      <c r="J43" s="74" t="s">
        <v>37</v>
      </c>
      <c r="K43" s="51" t="s">
        <v>38</v>
      </c>
      <c r="L43" s="62"/>
      <c r="M43" s="31"/>
      <c r="N43" s="56"/>
      <c r="O43" s="24"/>
      <c r="P43" s="71"/>
    </row>
    <row r="44" spans="1:16" ht="20.100000000000001" customHeight="1" x14ac:dyDescent="0.2">
      <c r="I44" s="6" t="s">
        <v>82</v>
      </c>
      <c r="J44" s="4" t="s">
        <v>45</v>
      </c>
      <c r="K44" s="24" t="s">
        <v>41</v>
      </c>
      <c r="L44" s="62"/>
      <c r="M44" s="31"/>
      <c r="N44" s="56"/>
      <c r="O44" s="24"/>
      <c r="P44" s="71"/>
    </row>
    <row r="45" spans="1:16" ht="20.100000000000001" customHeight="1" x14ac:dyDescent="0.2">
      <c r="I45" s="6" t="s">
        <v>83</v>
      </c>
      <c r="L45" s="62"/>
      <c r="M45" s="31"/>
      <c r="N45" s="56"/>
      <c r="O45" s="24"/>
      <c r="P45" s="71"/>
    </row>
    <row r="46" spans="1:16" ht="20.100000000000001" customHeight="1" x14ac:dyDescent="0.2">
      <c r="I46" s="6" t="s">
        <v>84</v>
      </c>
      <c r="J46" s="22"/>
      <c r="K46" s="51"/>
      <c r="L46" s="62"/>
      <c r="M46" s="31"/>
      <c r="N46" s="56"/>
      <c r="O46" s="24"/>
      <c r="P46" s="71"/>
    </row>
    <row r="47" spans="1:16" ht="20.100000000000001" customHeight="1" x14ac:dyDescent="0.2">
      <c r="I47" s="6" t="s">
        <v>85</v>
      </c>
      <c r="J47" s="22"/>
      <c r="K47" s="51"/>
      <c r="L47" s="62"/>
      <c r="M47" s="31"/>
      <c r="N47" s="56"/>
      <c r="O47" s="24"/>
      <c r="P47" s="71"/>
    </row>
    <row r="48" spans="1:16" ht="20.100000000000001" customHeight="1" x14ac:dyDescent="0.2">
      <c r="I48" s="6" t="s">
        <v>96</v>
      </c>
      <c r="J48" s="22"/>
      <c r="K48" s="51"/>
      <c r="L48" s="62"/>
      <c r="M48" s="31"/>
      <c r="N48" s="56"/>
      <c r="O48" s="24"/>
      <c r="P48" s="71"/>
    </row>
    <row r="49" spans="9:16" ht="20.100000000000001" customHeight="1" x14ac:dyDescent="0.2">
      <c r="I49" s="6" t="s">
        <v>97</v>
      </c>
      <c r="J49" s="22"/>
      <c r="K49" s="51"/>
      <c r="L49" s="62"/>
      <c r="M49" s="31"/>
      <c r="N49" s="56"/>
      <c r="O49" s="24"/>
      <c r="P49" s="71"/>
    </row>
    <row r="50" spans="9:16" ht="20.100000000000001" customHeight="1" x14ac:dyDescent="0.2">
      <c r="I50" s="6" t="s">
        <v>98</v>
      </c>
      <c r="J50" s="22"/>
      <c r="K50" s="51"/>
      <c r="L50" s="62"/>
      <c r="M50" s="31"/>
      <c r="N50" s="56"/>
      <c r="O50" s="24"/>
      <c r="P50" s="71"/>
    </row>
    <row r="51" spans="9:16" ht="20.100000000000001" customHeight="1" x14ac:dyDescent="0.2">
      <c r="I51" s="6" t="s">
        <v>99</v>
      </c>
      <c r="J51" s="22"/>
      <c r="K51" s="51"/>
      <c r="L51" s="62"/>
      <c r="M51" s="31"/>
      <c r="N51" s="56"/>
      <c r="O51" s="24"/>
      <c r="P51" s="71"/>
    </row>
    <row r="52" spans="9:16" ht="20.100000000000001" customHeight="1" thickBot="1" x14ac:dyDescent="0.25">
      <c r="I52" s="28" t="s">
        <v>100</v>
      </c>
      <c r="J52" s="29"/>
      <c r="K52" s="52"/>
      <c r="L52" s="63"/>
      <c r="M52" s="64"/>
      <c r="N52" s="57"/>
      <c r="O52" s="67"/>
      <c r="P52" s="72"/>
    </row>
    <row r="53" spans="9:16" ht="15.75" thickTop="1" x14ac:dyDescent="0.2"/>
  </sheetData>
  <mergeCells count="13">
    <mergeCell ref="I2:P3"/>
    <mergeCell ref="I4:I6"/>
    <mergeCell ref="J4:J6"/>
    <mergeCell ref="K4:K6"/>
    <mergeCell ref="A4:F4"/>
    <mergeCell ref="I20:P20"/>
    <mergeCell ref="I31:P31"/>
    <mergeCell ref="I42:P42"/>
    <mergeCell ref="L4:M4"/>
    <mergeCell ref="N4:O4"/>
    <mergeCell ref="P4:P5"/>
    <mergeCell ref="I7:P7"/>
    <mergeCell ref="I9:P9"/>
  </mergeCells>
  <pageMargins left="0.74803149606299213" right="0.74803149606299213" top="0.31496062992125984" bottom="0.3149606299212598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7" zoomScale="80" zoomScaleNormal="80" workbookViewId="0">
      <selection activeCell="M34" sqref="M34"/>
    </sheetView>
  </sheetViews>
  <sheetFormatPr baseColWidth="10" defaultRowHeight="15" outlineLevelCol="1" x14ac:dyDescent="0.2"/>
  <cols>
    <col min="1" max="1" width="11" style="1" customWidth="1"/>
    <col min="2" max="2" width="38" style="1" customWidth="1"/>
    <col min="3" max="3" width="27.28515625" style="1" customWidth="1"/>
    <col min="4" max="4" width="10.7109375" style="1" customWidth="1"/>
    <col min="5" max="5" width="9.140625" style="1" customWidth="1"/>
    <col min="6" max="6" width="13.140625" hidden="1" customWidth="1"/>
    <col min="7" max="7" width="10.42578125" customWidth="1"/>
    <col min="8" max="8" width="9.140625" style="1" customWidth="1"/>
    <col min="9" max="9" width="13.140625" customWidth="1"/>
    <col min="10" max="10" width="10.42578125" customWidth="1"/>
    <col min="11" max="11" width="13.140625" customWidth="1"/>
    <col min="12" max="12" width="10.42578125" customWidth="1"/>
    <col min="13" max="13" width="17.140625" customWidth="1"/>
    <col min="14" max="15" width="12.42578125" hidden="1" customWidth="1" outlineLevel="1"/>
    <col min="16" max="20" width="11.42578125" hidden="1" customWidth="1" outlineLevel="1"/>
    <col min="21" max="21" width="12" bestFit="1" customWidth="1" collapsed="1"/>
  </cols>
  <sheetData>
    <row r="1" spans="1:20" ht="15.75" thickBot="1" x14ac:dyDescent="0.25">
      <c r="B1" s="2"/>
      <c r="C1" s="3"/>
      <c r="D1" s="2"/>
    </row>
    <row r="2" spans="1:20" ht="13.5" thickTop="1" x14ac:dyDescent="0.2">
      <c r="A2" s="87" t="s">
        <v>32</v>
      </c>
      <c r="B2" s="88"/>
      <c r="C2" s="88"/>
      <c r="D2" s="88"/>
      <c r="E2" s="88"/>
      <c r="F2" s="104"/>
      <c r="G2" s="104"/>
      <c r="H2" s="104"/>
      <c r="I2" s="104"/>
      <c r="J2" s="104"/>
      <c r="K2" s="104"/>
      <c r="L2" s="104"/>
      <c r="M2" s="105"/>
    </row>
    <row r="3" spans="1:20" ht="15.75" customHeight="1" x14ac:dyDescent="0.2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2"/>
    </row>
    <row r="4" spans="1:20" ht="52.5" customHeight="1" thickBot="1" x14ac:dyDescent="0.35">
      <c r="A4" s="93" t="s">
        <v>3</v>
      </c>
      <c r="B4" s="95" t="s">
        <v>2</v>
      </c>
      <c r="C4" s="95" t="s">
        <v>1</v>
      </c>
      <c r="D4" s="85" t="s">
        <v>28</v>
      </c>
      <c r="E4" s="85"/>
      <c r="F4" s="106" t="s">
        <v>29</v>
      </c>
      <c r="G4" s="107"/>
      <c r="H4" s="108"/>
      <c r="I4" s="85" t="s">
        <v>30</v>
      </c>
      <c r="J4" s="85"/>
      <c r="K4" s="85" t="s">
        <v>31</v>
      </c>
      <c r="L4" s="85"/>
      <c r="M4" s="101" t="s">
        <v>5</v>
      </c>
      <c r="N4" s="97" t="s">
        <v>20</v>
      </c>
      <c r="O4" s="97"/>
      <c r="P4" s="97"/>
      <c r="Q4" s="97"/>
      <c r="R4" s="97"/>
      <c r="S4" s="97"/>
    </row>
    <row r="5" spans="1:20" ht="18.75" customHeight="1" x14ac:dyDescent="0.2">
      <c r="A5" s="94"/>
      <c r="B5" s="96"/>
      <c r="C5" s="96"/>
      <c r="D5" s="85" t="s">
        <v>4</v>
      </c>
      <c r="E5" s="85" t="s">
        <v>0</v>
      </c>
      <c r="F5" s="85" t="s">
        <v>4</v>
      </c>
      <c r="G5" s="85" t="s">
        <v>0</v>
      </c>
      <c r="H5" s="20"/>
      <c r="I5" s="85" t="s">
        <v>4</v>
      </c>
      <c r="J5" s="85" t="s">
        <v>0</v>
      </c>
      <c r="K5" s="85" t="s">
        <v>4</v>
      </c>
      <c r="L5" s="85" t="s">
        <v>0</v>
      </c>
      <c r="M5" s="102"/>
      <c r="N5" s="98" t="s">
        <v>15</v>
      </c>
      <c r="O5" s="99"/>
      <c r="P5" s="100" t="s">
        <v>17</v>
      </c>
      <c r="Q5" s="99"/>
      <c r="R5" s="100" t="s">
        <v>16</v>
      </c>
      <c r="S5" s="99"/>
      <c r="T5" s="18" t="s">
        <v>21</v>
      </c>
    </row>
    <row r="6" spans="1:20" ht="30" customHeight="1" thickBot="1" x14ac:dyDescent="0.25">
      <c r="A6" s="94"/>
      <c r="B6" s="96"/>
      <c r="C6" s="96"/>
      <c r="D6" s="20" t="s">
        <v>27</v>
      </c>
      <c r="E6" s="20" t="s">
        <v>23</v>
      </c>
      <c r="F6" s="20" t="s">
        <v>27</v>
      </c>
      <c r="G6" s="20" t="s">
        <v>27</v>
      </c>
      <c r="H6" s="20" t="s">
        <v>23</v>
      </c>
      <c r="I6" s="20" t="s">
        <v>27</v>
      </c>
      <c r="J6" s="20" t="s">
        <v>23</v>
      </c>
      <c r="K6" s="20" t="s">
        <v>27</v>
      </c>
      <c r="L6" s="20" t="s">
        <v>23</v>
      </c>
      <c r="M6" s="103"/>
      <c r="N6" s="19" t="s">
        <v>18</v>
      </c>
      <c r="O6" s="15" t="s">
        <v>19</v>
      </c>
      <c r="P6" s="15" t="s">
        <v>18</v>
      </c>
      <c r="Q6" s="15" t="s">
        <v>19</v>
      </c>
      <c r="R6" s="15" t="s">
        <v>18</v>
      </c>
      <c r="S6" s="15" t="s">
        <v>19</v>
      </c>
    </row>
    <row r="7" spans="1:20" x14ac:dyDescent="0.2">
      <c r="A7" s="82" t="s">
        <v>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</row>
    <row r="8" spans="1:20" x14ac:dyDescent="0.2">
      <c r="A8" s="6"/>
      <c r="B8" s="4" t="s">
        <v>120</v>
      </c>
      <c r="C8" s="5"/>
      <c r="D8" s="109"/>
      <c r="E8" s="110"/>
      <c r="F8" s="109"/>
      <c r="G8" s="110"/>
      <c r="H8" s="75"/>
      <c r="I8" s="109"/>
      <c r="J8" s="110"/>
      <c r="K8" s="109"/>
      <c r="L8" s="110"/>
      <c r="M8" s="33"/>
    </row>
    <row r="9" spans="1:20" x14ac:dyDescent="0.2">
      <c r="A9" s="82" t="s">
        <v>34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4"/>
    </row>
    <row r="10" spans="1:20" ht="14.25" customHeight="1" x14ac:dyDescent="0.25">
      <c r="A10" s="6" t="s">
        <v>56</v>
      </c>
      <c r="B10" s="4" t="s">
        <v>50</v>
      </c>
      <c r="C10" s="22" t="s">
        <v>51</v>
      </c>
      <c r="D10" s="76">
        <f>0.4*BÁSICA!B29+0.6*BÁSICA!C29</f>
        <v>1000</v>
      </c>
      <c r="E10" s="76">
        <v>25</v>
      </c>
      <c r="F10" s="23">
        <f>0.4*BÁSICA!AG30+0.6*BÁSICA!AG34</f>
        <v>881.1407874517829</v>
      </c>
      <c r="G10" s="76">
        <f>0.4*BÁSICA!AG22+0.6*BÁSICA!AG26</f>
        <v>927.72133526850507</v>
      </c>
      <c r="H10" s="76">
        <v>25</v>
      </c>
      <c r="I10" s="76">
        <v>473</v>
      </c>
      <c r="J10" s="76">
        <v>11</v>
      </c>
      <c r="K10" s="76">
        <v>963</v>
      </c>
      <c r="L10" s="76">
        <v>16</v>
      </c>
      <c r="M10" s="80">
        <f t="shared" ref="M10:M20" si="0">E10+H10+J10+L10-MIN(E10,H10,J10,L10)</f>
        <v>66</v>
      </c>
      <c r="N10" s="16" t="e">
        <f>#REF!</f>
        <v>#REF!</v>
      </c>
      <c r="O10" s="16" t="e">
        <f t="shared" ref="O10:O20" si="1">(N10*1000)/MAX(N$10:N$12)</f>
        <v>#REF!</v>
      </c>
      <c r="P10" s="16" t="e">
        <f>#REF!</f>
        <v>#REF!</v>
      </c>
      <c r="Q10" s="16" t="e">
        <f t="shared" ref="Q10:Q20" si="2">(P10*1000)/MAX(P$10:P$12)</f>
        <v>#REF!</v>
      </c>
      <c r="R10" s="16" t="e">
        <f>#REF!</f>
        <v>#REF!</v>
      </c>
      <c r="S10" s="16" t="e">
        <f t="shared" ref="S10:S20" si="3">(R10*1000)/MAX(R$10:R$12)</f>
        <v>#REF!</v>
      </c>
      <c r="T10" s="17" t="e">
        <f t="shared" ref="T10:T22" si="4">0.4*((O10+S10)-MIN(O10,S10))+0.6*Q10</f>
        <v>#REF!</v>
      </c>
    </row>
    <row r="11" spans="1:20" ht="14.25" customHeight="1" x14ac:dyDescent="0.25">
      <c r="A11" s="6" t="s">
        <v>55</v>
      </c>
      <c r="B11" s="4" t="s">
        <v>47</v>
      </c>
      <c r="C11" s="22" t="s">
        <v>52</v>
      </c>
      <c r="D11" s="76">
        <f>0.4*BÁSICA!B21+0.6*BÁSICA!C21</f>
        <v>949.60243545835078</v>
      </c>
      <c r="E11" s="76">
        <v>20</v>
      </c>
      <c r="F11" s="23">
        <f>0.4*BÁSICA!AG22+0.6*BÁSICA!AG26</f>
        <v>927.72133526850507</v>
      </c>
      <c r="G11" s="76">
        <f>0.4*BÁSICA!AG14+0.6*BÁSICA!AG18</f>
        <v>907.53512132822482</v>
      </c>
      <c r="H11" s="76">
        <v>20</v>
      </c>
      <c r="I11" s="76">
        <v>883</v>
      </c>
      <c r="J11" s="76">
        <v>20</v>
      </c>
      <c r="K11" s="76">
        <v>967</v>
      </c>
      <c r="L11" s="76">
        <v>20</v>
      </c>
      <c r="M11" s="80">
        <f t="shared" si="0"/>
        <v>60</v>
      </c>
      <c r="N11" s="16" t="e">
        <f>#REF!</f>
        <v>#REF!</v>
      </c>
      <c r="O11" s="16" t="e">
        <f t="shared" si="1"/>
        <v>#REF!</v>
      </c>
      <c r="P11" s="16" t="e">
        <f>#REF!</f>
        <v>#REF!</v>
      </c>
      <c r="Q11" s="16" t="e">
        <f t="shared" si="2"/>
        <v>#REF!</v>
      </c>
      <c r="R11" s="16" t="e">
        <f>#REF!</f>
        <v>#REF!</v>
      </c>
      <c r="S11" s="16" t="e">
        <f t="shared" si="3"/>
        <v>#REF!</v>
      </c>
      <c r="T11" s="17" t="e">
        <f t="shared" si="4"/>
        <v>#REF!</v>
      </c>
    </row>
    <row r="12" spans="1:20" ht="14.25" customHeight="1" x14ac:dyDescent="0.25">
      <c r="A12" s="6" t="s">
        <v>57</v>
      </c>
      <c r="B12" s="4" t="s">
        <v>48</v>
      </c>
      <c r="C12" s="22" t="s">
        <v>52</v>
      </c>
      <c r="D12" s="76">
        <f>0.4*BÁSICA!B37+0.6*BÁSICA!C37</f>
        <v>886.30455246449969</v>
      </c>
      <c r="E12" s="76">
        <v>16</v>
      </c>
      <c r="F12" s="23">
        <f>0.4*BÁSICA!AG38+0.6*BÁSICA!AG42</f>
        <v>446.8374585485841</v>
      </c>
      <c r="G12" s="76">
        <f>0.4*BÁSICA!AG30+0.6*BÁSICA!AG34</f>
        <v>881.1407874517829</v>
      </c>
      <c r="H12" s="76">
        <v>16</v>
      </c>
      <c r="I12" s="76">
        <v>984</v>
      </c>
      <c r="J12" s="76">
        <v>25</v>
      </c>
      <c r="K12" s="76">
        <v>848</v>
      </c>
      <c r="L12" s="76">
        <v>13</v>
      </c>
      <c r="M12" s="80">
        <f t="shared" si="0"/>
        <v>57</v>
      </c>
      <c r="N12" s="16" t="e">
        <f>#REF!</f>
        <v>#REF!</v>
      </c>
      <c r="O12" s="16" t="e">
        <f t="shared" si="1"/>
        <v>#REF!</v>
      </c>
      <c r="P12" s="16" t="e">
        <f>#REF!</f>
        <v>#REF!</v>
      </c>
      <c r="Q12" s="16" t="e">
        <f t="shared" si="2"/>
        <v>#REF!</v>
      </c>
      <c r="R12" s="16" t="e">
        <f>#REF!</f>
        <v>#REF!</v>
      </c>
      <c r="S12" s="16" t="e">
        <f t="shared" si="3"/>
        <v>#REF!</v>
      </c>
      <c r="T12" s="17" t="e">
        <f t="shared" si="4"/>
        <v>#REF!</v>
      </c>
    </row>
    <row r="13" spans="1:20" ht="14.25" customHeight="1" x14ac:dyDescent="0.25">
      <c r="A13" s="6" t="s">
        <v>61</v>
      </c>
      <c r="B13" s="22" t="s">
        <v>107</v>
      </c>
      <c r="C13" s="22" t="s">
        <v>52</v>
      </c>
      <c r="D13" s="23">
        <f>0.4*BÁSICA!B69+0.6*BÁSICA!C69</f>
        <v>0</v>
      </c>
      <c r="E13" s="23">
        <v>0</v>
      </c>
      <c r="F13" s="23">
        <f>0.4*BÁSICA!AG66+0.6*BÁSICA!AG70</f>
        <v>212.48185776487662</v>
      </c>
      <c r="G13" s="76">
        <f>0.4*BÁSICA!AG62+0.6*BÁSICA!AG66</f>
        <v>571.59634986570575</v>
      </c>
      <c r="H13" s="76">
        <v>13</v>
      </c>
      <c r="I13" s="76">
        <v>677</v>
      </c>
      <c r="J13" s="76">
        <v>16</v>
      </c>
      <c r="K13" s="76">
        <v>785</v>
      </c>
      <c r="L13" s="76">
        <v>11</v>
      </c>
      <c r="M13" s="80">
        <f t="shared" si="0"/>
        <v>40</v>
      </c>
      <c r="N13" s="16" t="e">
        <f>#REF!</f>
        <v>#REF!</v>
      </c>
      <c r="O13" s="16" t="e">
        <f t="shared" si="1"/>
        <v>#REF!</v>
      </c>
      <c r="P13" s="16" t="e">
        <f>#REF!</f>
        <v>#REF!</v>
      </c>
      <c r="Q13" s="16" t="e">
        <f t="shared" si="2"/>
        <v>#REF!</v>
      </c>
      <c r="R13" s="16" t="e">
        <f>#REF!</f>
        <v>#REF!</v>
      </c>
      <c r="S13" s="16" t="e">
        <f t="shared" si="3"/>
        <v>#REF!</v>
      </c>
      <c r="T13" s="17" t="e">
        <f t="shared" si="4"/>
        <v>#REF!</v>
      </c>
    </row>
    <row r="14" spans="1:20" ht="14.25" customHeight="1" x14ac:dyDescent="0.25">
      <c r="A14" s="6" t="s">
        <v>58</v>
      </c>
      <c r="B14" s="4" t="s">
        <v>53</v>
      </c>
      <c r="C14" s="5" t="s">
        <v>44</v>
      </c>
      <c r="D14" s="76">
        <f>0.4*BÁSICA!B45+0.6*BÁSICA!C45</f>
        <v>393.90935127881596</v>
      </c>
      <c r="E14" s="76">
        <v>10</v>
      </c>
      <c r="F14" s="23">
        <f>0.4*BÁSICA!AG46+0.6*BÁSICA!AG50</f>
        <v>0</v>
      </c>
      <c r="G14" s="76">
        <f>0.4*BÁSICA!AG38+0.6*BÁSICA!AG42</f>
        <v>446.8374585485841</v>
      </c>
      <c r="H14" s="76">
        <v>11</v>
      </c>
      <c r="I14" s="76">
        <v>347</v>
      </c>
      <c r="J14" s="76">
        <v>8</v>
      </c>
      <c r="K14" s="76">
        <v>301</v>
      </c>
      <c r="L14" s="76">
        <v>9</v>
      </c>
      <c r="M14" s="80">
        <f t="shared" si="0"/>
        <v>30</v>
      </c>
      <c r="N14" s="16" t="e">
        <f>#REF!</f>
        <v>#REF!</v>
      </c>
      <c r="O14" s="16" t="e">
        <f t="shared" si="1"/>
        <v>#REF!</v>
      </c>
      <c r="P14" s="16" t="e">
        <f>#REF!</f>
        <v>#REF!</v>
      </c>
      <c r="Q14" s="16" t="e">
        <f t="shared" si="2"/>
        <v>#REF!</v>
      </c>
      <c r="R14" s="16" t="e">
        <f>#REF!</f>
        <v>#REF!</v>
      </c>
      <c r="S14" s="16" t="e">
        <f t="shared" si="3"/>
        <v>#REF!</v>
      </c>
      <c r="T14" s="17" t="e">
        <f t="shared" si="4"/>
        <v>#REF!</v>
      </c>
    </row>
    <row r="15" spans="1:20" ht="14.25" customHeight="1" x14ac:dyDescent="0.25">
      <c r="A15" s="6" t="s">
        <v>117</v>
      </c>
      <c r="B15" s="22" t="s">
        <v>118</v>
      </c>
      <c r="C15" s="22" t="s">
        <v>119</v>
      </c>
      <c r="D15" s="23">
        <f>0.4*BÁSICA!B73+0.6*BÁSICA!C73</f>
        <v>0</v>
      </c>
      <c r="E15" s="23">
        <v>0</v>
      </c>
      <c r="F15" s="23">
        <f>0.4*BÁSICA!AG91+0.6*BÁSICA!AG95</f>
        <v>0</v>
      </c>
      <c r="G15" s="23">
        <f>0.4*BÁSICA!E73+0.6*BÁSICA!F73</f>
        <v>0</v>
      </c>
      <c r="H15" s="23">
        <v>0</v>
      </c>
      <c r="I15" s="76"/>
      <c r="J15" s="76"/>
      <c r="K15" s="76">
        <v>970</v>
      </c>
      <c r="L15" s="76">
        <v>25</v>
      </c>
      <c r="M15" s="80">
        <f t="shared" si="0"/>
        <v>25</v>
      </c>
      <c r="N15" s="16" t="e">
        <f>#REF!</f>
        <v>#REF!</v>
      </c>
      <c r="O15" s="16" t="e">
        <f t="shared" si="1"/>
        <v>#REF!</v>
      </c>
      <c r="P15" s="16" t="e">
        <f>#REF!</f>
        <v>#REF!</v>
      </c>
      <c r="Q15" s="16" t="e">
        <f t="shared" si="2"/>
        <v>#REF!</v>
      </c>
      <c r="R15" s="16" t="e">
        <f>#REF!</f>
        <v>#REF!</v>
      </c>
      <c r="S15" s="16" t="e">
        <f t="shared" si="3"/>
        <v>#REF!</v>
      </c>
      <c r="T15" s="17" t="e">
        <f t="shared" si="4"/>
        <v>#REF!</v>
      </c>
    </row>
    <row r="16" spans="1:20" ht="14.25" customHeight="1" x14ac:dyDescent="0.25">
      <c r="A16" s="6" t="s">
        <v>62</v>
      </c>
      <c r="B16" s="22" t="s">
        <v>111</v>
      </c>
      <c r="C16" s="22" t="s">
        <v>52</v>
      </c>
      <c r="D16" s="23">
        <v>0</v>
      </c>
      <c r="E16" s="23">
        <v>0</v>
      </c>
      <c r="F16" s="23">
        <f>0.4*BÁSICA!AG74+0.6*BÁSICA!AG78</f>
        <v>0</v>
      </c>
      <c r="G16" s="23">
        <f>0.4*BÁSICA!E70+0.6*BÁSICA!F70</f>
        <v>0</v>
      </c>
      <c r="H16" s="23">
        <v>0</v>
      </c>
      <c r="I16" s="76">
        <v>377</v>
      </c>
      <c r="J16" s="76">
        <v>9</v>
      </c>
      <c r="K16" s="76">
        <v>536</v>
      </c>
      <c r="L16" s="76">
        <v>10</v>
      </c>
      <c r="M16" s="80">
        <f t="shared" si="0"/>
        <v>19</v>
      </c>
      <c r="N16" s="16" t="e">
        <f>#REF!</f>
        <v>#REF!</v>
      </c>
      <c r="O16" s="16" t="e">
        <f t="shared" si="1"/>
        <v>#REF!</v>
      </c>
      <c r="P16" s="16" t="e">
        <f>#REF!</f>
        <v>#REF!</v>
      </c>
      <c r="Q16" s="16" t="e">
        <f t="shared" si="2"/>
        <v>#REF!</v>
      </c>
      <c r="R16" s="16" t="e">
        <f>#REF!</f>
        <v>#REF!</v>
      </c>
      <c r="S16" s="16" t="e">
        <f t="shared" si="3"/>
        <v>#REF!</v>
      </c>
      <c r="T16" s="17" t="e">
        <f t="shared" si="4"/>
        <v>#REF!</v>
      </c>
    </row>
    <row r="17" spans="1:20" ht="14.25" customHeight="1" x14ac:dyDescent="0.25">
      <c r="A17" s="6" t="s">
        <v>59</v>
      </c>
      <c r="B17" s="22" t="s">
        <v>102</v>
      </c>
      <c r="C17" s="22" t="s">
        <v>103</v>
      </c>
      <c r="D17" s="76">
        <f>0.4*BÁSICA!B53+0.6*BÁSICA!C53</f>
        <v>849.2319093112219</v>
      </c>
      <c r="E17" s="76">
        <v>13</v>
      </c>
      <c r="F17" s="23">
        <f>0.4*BÁSICA!AG54+0.6*BÁSICA!AG58</f>
        <v>0</v>
      </c>
      <c r="G17" s="23">
        <f>0.4*BÁSICA!AG46+0.6*BÁSICA!AG50</f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80">
        <f t="shared" si="0"/>
        <v>13</v>
      </c>
      <c r="N17" s="16" t="e">
        <f>#REF!</f>
        <v>#REF!</v>
      </c>
      <c r="O17" s="16" t="e">
        <f t="shared" si="1"/>
        <v>#REF!</v>
      </c>
      <c r="P17" s="16" t="e">
        <f>#REF!</f>
        <v>#REF!</v>
      </c>
      <c r="Q17" s="16" t="e">
        <f t="shared" si="2"/>
        <v>#REF!</v>
      </c>
      <c r="R17" s="16" t="e">
        <f>#REF!</f>
        <v>#REF!</v>
      </c>
      <c r="S17" s="16" t="e">
        <f t="shared" si="3"/>
        <v>#REF!</v>
      </c>
      <c r="T17" s="17" t="e">
        <f t="shared" si="4"/>
        <v>#REF!</v>
      </c>
    </row>
    <row r="18" spans="1:20" ht="14.25" customHeight="1" x14ac:dyDescent="0.25">
      <c r="A18" s="6" t="s">
        <v>63</v>
      </c>
      <c r="B18" s="22" t="s">
        <v>112</v>
      </c>
      <c r="C18" s="22" t="s">
        <v>52</v>
      </c>
      <c r="D18" s="23">
        <f>0.4*BÁSICA!B71+0.6*BÁSICA!C71</f>
        <v>0</v>
      </c>
      <c r="E18" s="23">
        <v>0</v>
      </c>
      <c r="F18" s="23">
        <f>0.4*BÁSICA!AG82+0.6*BÁSICA!AG86</f>
        <v>0</v>
      </c>
      <c r="G18" s="23">
        <f>0.4*BÁSICA!E71+0.6*BÁSICA!F71</f>
        <v>0</v>
      </c>
      <c r="H18" s="23">
        <v>0</v>
      </c>
      <c r="I18" s="76">
        <v>496</v>
      </c>
      <c r="J18" s="76">
        <v>13</v>
      </c>
      <c r="K18" s="23">
        <v>0</v>
      </c>
      <c r="L18" s="23">
        <v>0</v>
      </c>
      <c r="M18" s="80">
        <f t="shared" si="0"/>
        <v>13</v>
      </c>
      <c r="N18" s="16" t="e">
        <f>#REF!</f>
        <v>#REF!</v>
      </c>
      <c r="O18" s="16" t="e">
        <f t="shared" si="1"/>
        <v>#REF!</v>
      </c>
      <c r="P18" s="16" t="e">
        <f>#REF!</f>
        <v>#REF!</v>
      </c>
      <c r="Q18" s="16" t="e">
        <f t="shared" si="2"/>
        <v>#REF!</v>
      </c>
      <c r="R18" s="16" t="e">
        <f>#REF!</f>
        <v>#REF!</v>
      </c>
      <c r="S18" s="16" t="e">
        <f t="shared" si="3"/>
        <v>#REF!</v>
      </c>
      <c r="T18" s="17" t="e">
        <f t="shared" si="4"/>
        <v>#REF!</v>
      </c>
    </row>
    <row r="19" spans="1:20" ht="14.25" customHeight="1" x14ac:dyDescent="0.25">
      <c r="A19" s="6" t="s">
        <v>60</v>
      </c>
      <c r="B19" s="22" t="s">
        <v>104</v>
      </c>
      <c r="C19" s="22" t="s">
        <v>41</v>
      </c>
      <c r="D19" s="76">
        <f>0.4*BÁSICA!B61+0.6*BÁSICA!C61</f>
        <v>690.90708806505245</v>
      </c>
      <c r="E19" s="76">
        <v>11</v>
      </c>
      <c r="F19" s="23">
        <f>0.4*BÁSICA!AG58+0.6*BÁSICA!AG62</f>
        <v>379.31034482758616</v>
      </c>
      <c r="G19" s="23">
        <f>0.4*BÁSICA!AG54+0.6*BÁSICA!AG58</f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80">
        <f t="shared" si="0"/>
        <v>11</v>
      </c>
      <c r="N19" s="16" t="e">
        <f>#REF!</f>
        <v>#REF!</v>
      </c>
      <c r="O19" s="16" t="e">
        <f t="shared" si="1"/>
        <v>#REF!</v>
      </c>
      <c r="P19" s="16" t="e">
        <f>#REF!</f>
        <v>#REF!</v>
      </c>
      <c r="Q19" s="16" t="e">
        <f t="shared" si="2"/>
        <v>#REF!</v>
      </c>
      <c r="R19" s="16" t="e">
        <f>#REF!</f>
        <v>#REF!</v>
      </c>
      <c r="S19" s="16" t="e">
        <f t="shared" si="3"/>
        <v>#REF!</v>
      </c>
      <c r="T19" s="17" t="e">
        <f t="shared" si="4"/>
        <v>#REF!</v>
      </c>
    </row>
    <row r="20" spans="1:20" ht="14.25" customHeight="1" x14ac:dyDescent="0.25">
      <c r="A20" s="6" t="s">
        <v>74</v>
      </c>
      <c r="B20" s="22" t="s">
        <v>113</v>
      </c>
      <c r="C20" s="22" t="s">
        <v>52</v>
      </c>
      <c r="D20" s="23">
        <f>0.4*BÁSICA!B72+0.6*BÁSICA!C72</f>
        <v>0</v>
      </c>
      <c r="E20" s="23">
        <v>0</v>
      </c>
      <c r="F20" s="23">
        <f>0.4*BÁSICA!AG90+0.6*BÁSICA!AG94</f>
        <v>0</v>
      </c>
      <c r="G20" s="23">
        <f>0.4*BÁSICA!E72+0.6*BÁSICA!F72</f>
        <v>0</v>
      </c>
      <c r="H20" s="23">
        <v>0</v>
      </c>
      <c r="I20" s="76">
        <v>382</v>
      </c>
      <c r="J20" s="76">
        <v>10</v>
      </c>
      <c r="K20" s="23">
        <v>0</v>
      </c>
      <c r="L20" s="23">
        <v>0</v>
      </c>
      <c r="M20" s="80">
        <f t="shared" si="0"/>
        <v>10</v>
      </c>
      <c r="N20" s="16" t="e">
        <f>#REF!</f>
        <v>#REF!</v>
      </c>
      <c r="O20" s="16" t="e">
        <f t="shared" si="1"/>
        <v>#REF!</v>
      </c>
      <c r="P20" s="16" t="e">
        <f>#REF!</f>
        <v>#REF!</v>
      </c>
      <c r="Q20" s="16" t="e">
        <f t="shared" si="2"/>
        <v>#REF!</v>
      </c>
      <c r="R20" s="16" t="e">
        <f>#REF!</f>
        <v>#REF!</v>
      </c>
      <c r="S20" s="16" t="e">
        <f t="shared" si="3"/>
        <v>#REF!</v>
      </c>
      <c r="T20" s="17" t="e">
        <f t="shared" si="4"/>
        <v>#REF!</v>
      </c>
    </row>
    <row r="21" spans="1:20" ht="14.25" customHeight="1" x14ac:dyDescent="0.2">
      <c r="A21" s="82" t="s">
        <v>33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4"/>
      <c r="N21" s="16"/>
      <c r="O21" s="16"/>
      <c r="P21" s="16"/>
      <c r="Q21" s="16"/>
      <c r="R21" s="16"/>
      <c r="S21" s="16"/>
      <c r="T21" s="17">
        <f t="shared" si="4"/>
        <v>0</v>
      </c>
    </row>
    <row r="22" spans="1:20" ht="17.25" customHeight="1" x14ac:dyDescent="0.25">
      <c r="A22" s="6" t="s">
        <v>64</v>
      </c>
      <c r="B22" s="4" t="s">
        <v>49</v>
      </c>
      <c r="C22" s="5" t="s">
        <v>44</v>
      </c>
      <c r="D22" s="76">
        <f>SPORT!B21*0.4+SPORT!C21*0.6</f>
        <v>635.69324779993303</v>
      </c>
      <c r="E22" s="76">
        <v>20</v>
      </c>
      <c r="F22" s="23">
        <f>0.4*SPORT!AG14+0.6*SPORT!AG18</f>
        <v>1000</v>
      </c>
      <c r="G22" s="76">
        <f>0.4*SPORT!AG14+0.6*SPORT!AG18</f>
        <v>1000</v>
      </c>
      <c r="H22" s="76">
        <v>25</v>
      </c>
      <c r="I22" s="76">
        <f>0.4*SPORT!AI14+0.6*SPORT!AI18</f>
        <v>0</v>
      </c>
      <c r="J22" s="76">
        <v>25</v>
      </c>
      <c r="K22" s="76">
        <v>511</v>
      </c>
      <c r="L22" s="76">
        <v>20</v>
      </c>
      <c r="M22" s="80">
        <f>E22+H22+J22+L22-MIN(E22,H22,J22,L22)</f>
        <v>70</v>
      </c>
      <c r="N22" s="16" t="e">
        <f>#REF!</f>
        <v>#REF!</v>
      </c>
      <c r="O22" s="16" t="e">
        <f>(N22*1000)/MAX(N$22:N$24)</f>
        <v>#REF!</v>
      </c>
      <c r="P22" s="16" t="e">
        <f>#REF!</f>
        <v>#REF!</v>
      </c>
      <c r="Q22" s="16" t="e">
        <f>(P22*1000)/MAX(P$22:P$24)</f>
        <v>#REF!</v>
      </c>
      <c r="R22" s="16" t="e">
        <f>#REF!</f>
        <v>#REF!</v>
      </c>
      <c r="S22" s="16" t="e">
        <f>(R22*1000)/MAX(R$22:R$24)</f>
        <v>#REF!</v>
      </c>
      <c r="T22" s="17" t="e">
        <f t="shared" si="4"/>
        <v>#REF!</v>
      </c>
    </row>
    <row r="23" spans="1:20" ht="15.75" x14ac:dyDescent="0.25">
      <c r="A23" s="6" t="s">
        <v>65</v>
      </c>
      <c r="B23" s="22" t="s">
        <v>101</v>
      </c>
      <c r="C23" s="22" t="s">
        <v>41</v>
      </c>
      <c r="D23" s="76">
        <f>SPORT!B29*0.4+SPORT!C29*0.6</f>
        <v>1000</v>
      </c>
      <c r="E23" s="76">
        <v>25</v>
      </c>
      <c r="F23" s="23">
        <f>0.4*SPORT!AG22+0.6*SPORT!AG26</f>
        <v>0</v>
      </c>
      <c r="G23" s="23">
        <f>0.4*SPORT!AG22+0.6*SPORT!AG26</f>
        <v>0</v>
      </c>
      <c r="H23" s="23">
        <f>0.4*SPORT!AH22+0.6*SPORT!AH26</f>
        <v>0</v>
      </c>
      <c r="I23" s="23">
        <f>0.4*SPORT!AI22+0.6*SPORT!AI26</f>
        <v>0</v>
      </c>
      <c r="J23" s="23">
        <f>0.4*SPORT!AJ22+0.6*SPORT!AJ26</f>
        <v>0</v>
      </c>
      <c r="K23" s="76">
        <v>1000</v>
      </c>
      <c r="L23" s="76">
        <v>25</v>
      </c>
      <c r="M23" s="80">
        <f>E23+H23+J23+L23-MIN(E23,H23,J23,L23)</f>
        <v>50</v>
      </c>
      <c r="N23" s="16"/>
      <c r="O23" s="16"/>
      <c r="P23" s="16"/>
      <c r="Q23" s="16"/>
      <c r="R23" s="16"/>
      <c r="S23" s="16"/>
      <c r="T23" s="17"/>
    </row>
    <row r="24" spans="1:20" ht="15.75" x14ac:dyDescent="0.25">
      <c r="A24" s="6" t="s">
        <v>66</v>
      </c>
      <c r="B24" s="22" t="s">
        <v>54</v>
      </c>
      <c r="C24" s="22" t="s">
        <v>41</v>
      </c>
      <c r="D24" s="76">
        <f>SPORT!B37*0.4+SPORT!C37*0.6</f>
        <v>358.87536078639909</v>
      </c>
      <c r="E24" s="76">
        <v>16</v>
      </c>
      <c r="F24" s="23">
        <f>0.4*SPORT!AG30+0.6*SPORT!AG34</f>
        <v>0</v>
      </c>
      <c r="G24" s="23">
        <f>0.4*SPORT!AG30+0.6*SPORT!AG34</f>
        <v>0</v>
      </c>
      <c r="H24" s="23">
        <f>0.4*SPORT!AH30+0.6*SPORT!AH34</f>
        <v>0</v>
      </c>
      <c r="I24" s="23">
        <f>0.4*SPORT!AI23+0.6*SPORT!AI27</f>
        <v>0</v>
      </c>
      <c r="J24" s="23">
        <f>0.4*SPORT!AJ23+0.6*SPORT!AJ27</f>
        <v>0</v>
      </c>
      <c r="K24" s="23">
        <f>0.4*SPORT!AK23+0.6*SPORT!AK27</f>
        <v>0</v>
      </c>
      <c r="L24" s="23">
        <f>0.4*SPORT!AL23+0.6*SPORT!AL27</f>
        <v>0</v>
      </c>
      <c r="M24" s="80">
        <f>E24+H24+J24+L24-MIN(E24,H24,J24,L24)</f>
        <v>16</v>
      </c>
      <c r="N24" s="16" t="e">
        <f>#REF!</f>
        <v>#REF!</v>
      </c>
      <c r="O24" s="16" t="e">
        <f>(N24*1000)/MAX(N$22:N$24)</f>
        <v>#REF!</v>
      </c>
      <c r="P24" s="16" t="e">
        <f>#REF!</f>
        <v>#REF!</v>
      </c>
      <c r="Q24" s="16" t="e">
        <f>(P24*1000)/MAX(P$22:P$24)</f>
        <v>#REF!</v>
      </c>
      <c r="R24" s="16" t="e">
        <f>#REF!</f>
        <v>#REF!</v>
      </c>
      <c r="S24" s="16" t="e">
        <f>(R24*1000)/MAX(R$22:R$24)</f>
        <v>#REF!</v>
      </c>
      <c r="T24" s="17" t="e">
        <f>0.4*((O24+S24)-MIN(O24,S24))+0.6*Q24</f>
        <v>#REF!</v>
      </c>
    </row>
    <row r="25" spans="1:20" x14ac:dyDescent="0.2">
      <c r="A25" s="82" t="s">
        <v>35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/>
      <c r="N25" s="16"/>
      <c r="O25" s="16"/>
      <c r="P25" s="16"/>
      <c r="Q25" s="16"/>
      <c r="R25" s="16"/>
      <c r="S25" s="16"/>
      <c r="T25" s="17">
        <f>0.4*((O25+S25)-MIN(O25,S25))+0.6*Q25</f>
        <v>0</v>
      </c>
    </row>
    <row r="26" spans="1:20" ht="15.75" x14ac:dyDescent="0.25">
      <c r="A26" s="6" t="s">
        <v>76</v>
      </c>
      <c r="B26" s="4" t="s">
        <v>40</v>
      </c>
      <c r="C26" s="22" t="s">
        <v>41</v>
      </c>
      <c r="D26" s="76">
        <f>INTERMEDIA!B29*0.4+INTERMEDIA!C29*0.6</f>
        <v>1000</v>
      </c>
      <c r="E26" s="76">
        <v>25</v>
      </c>
      <c r="F26" s="23">
        <f>0.4*INTERMEDIA!AG22+0.6*INTERMEDIA!AG26</f>
        <v>967.80735991078905</v>
      </c>
      <c r="G26" s="76">
        <f>0.4*INTERMEDIA!AG22+0.6*INTERMEDIA!AG26</f>
        <v>967.80735991078905</v>
      </c>
      <c r="H26" s="76">
        <v>25</v>
      </c>
      <c r="I26" s="76">
        <v>967</v>
      </c>
      <c r="J26" s="76">
        <v>25</v>
      </c>
      <c r="K26" s="76">
        <v>1000</v>
      </c>
      <c r="L26" s="76">
        <v>25</v>
      </c>
      <c r="M26" s="80">
        <f t="shared" ref="M26:M32" si="5">E26+H26+J26+L26-MIN(E26,H26,J26,L26)</f>
        <v>75</v>
      </c>
      <c r="N26" s="16" t="e">
        <f>#REF!</f>
        <v>#REF!</v>
      </c>
      <c r="O26" s="16" t="e">
        <f>(N26*1000)/MAX(N$26:N$35)</f>
        <v>#REF!</v>
      </c>
      <c r="P26" s="16" t="e">
        <f>#REF!</f>
        <v>#REF!</v>
      </c>
      <c r="Q26" s="16" t="e">
        <f>(P26*1000)/MAX(P$26:P$35)</f>
        <v>#REF!</v>
      </c>
      <c r="R26" s="16" t="e">
        <f>#REF!</f>
        <v>#REF!</v>
      </c>
      <c r="S26" s="16" t="e">
        <f>(R26*1000)/MAX(R$26:R$35)</f>
        <v>#REF!</v>
      </c>
      <c r="T26" s="17" t="e">
        <f>0.4*((O26+S26)-MIN(O26,S26))+0.6*Q26</f>
        <v>#REF!</v>
      </c>
    </row>
    <row r="27" spans="1:20" ht="15.75" x14ac:dyDescent="0.25">
      <c r="A27" s="6" t="s">
        <v>75</v>
      </c>
      <c r="B27" s="25" t="s">
        <v>43</v>
      </c>
      <c r="C27" s="5" t="s">
        <v>44</v>
      </c>
      <c r="D27" s="76">
        <f>INTERMEDIA!B21*0.4+INTERMEDIA!C21*0.6</f>
        <v>828.35897035787798</v>
      </c>
      <c r="E27" s="76">
        <v>11</v>
      </c>
      <c r="F27" s="23">
        <f>0.4*INTERMEDIA!AG14+0.6*INTERMEDIA!AG18</f>
        <v>956.28342245989302</v>
      </c>
      <c r="G27" s="76">
        <f>0.4*INTERMEDIA!AG14+0.6*INTERMEDIA!AG18</f>
        <v>956.28342245989302</v>
      </c>
      <c r="H27" s="76">
        <v>20</v>
      </c>
      <c r="I27" s="76">
        <v>956</v>
      </c>
      <c r="J27" s="76">
        <v>20</v>
      </c>
      <c r="K27" s="76">
        <v>901</v>
      </c>
      <c r="L27" s="76">
        <v>20</v>
      </c>
      <c r="M27" s="80">
        <f t="shared" si="5"/>
        <v>60</v>
      </c>
    </row>
    <row r="28" spans="1:20" ht="15.75" x14ac:dyDescent="0.25">
      <c r="A28" s="6" t="s">
        <v>77</v>
      </c>
      <c r="B28" s="4" t="s">
        <v>42</v>
      </c>
      <c r="C28" s="22" t="s">
        <v>41</v>
      </c>
      <c r="D28" s="76">
        <f>INTERMEDIA!B37*0.4+INTERMEDIA!C37*0.6</f>
        <v>961.584674200731</v>
      </c>
      <c r="E28" s="76">
        <v>20</v>
      </c>
      <c r="F28" s="23">
        <f>0.4*INTERMEDIA!AG30+0.6*INTERMEDIA!AG34</f>
        <v>855.15117723090952</v>
      </c>
      <c r="G28" s="76">
        <f>0.4*INTERMEDIA!AG30+0.6*INTERMEDIA!AG34</f>
        <v>855.15117723090952</v>
      </c>
      <c r="H28" s="76">
        <v>16</v>
      </c>
      <c r="I28" s="76">
        <v>855</v>
      </c>
      <c r="J28" s="76">
        <v>16</v>
      </c>
      <c r="K28" s="23">
        <f>0.4*INTERMEDIA!AK44+0.6*INTERMEDIA!AK48</f>
        <v>0</v>
      </c>
      <c r="L28" s="23">
        <f>0.4*INTERMEDIA!AL44+0.6*INTERMEDIA!AL48</f>
        <v>0</v>
      </c>
      <c r="M28" s="80">
        <f t="shared" si="5"/>
        <v>52</v>
      </c>
      <c r="N28" s="16" t="e">
        <f>#REF!</f>
        <v>#REF!</v>
      </c>
      <c r="O28" s="16" t="e">
        <f>(N28*1000)/MAX(N$26:N$35)</f>
        <v>#REF!</v>
      </c>
      <c r="P28" s="16" t="e">
        <f>#REF!</f>
        <v>#REF!</v>
      </c>
      <c r="Q28" s="16" t="e">
        <f>(P28*1000)/MAX(P$26:P$35)</f>
        <v>#REF!</v>
      </c>
      <c r="R28" s="16" t="e">
        <f>#REF!</f>
        <v>#REF!</v>
      </c>
      <c r="S28" s="16" t="e">
        <f>(R28*1000)/MAX(R$26:R$35)</f>
        <v>#REF!</v>
      </c>
      <c r="T28" s="17" t="e">
        <f t="shared" ref="T28:T33" si="6">0.4*((O28+S28)-MIN(O28,S28))+0.6*Q28</f>
        <v>#REF!</v>
      </c>
    </row>
    <row r="29" spans="1:20" ht="15.75" x14ac:dyDescent="0.25">
      <c r="A29" s="6" t="s">
        <v>78</v>
      </c>
      <c r="B29" s="25" t="s">
        <v>39</v>
      </c>
      <c r="C29" s="22" t="s">
        <v>44</v>
      </c>
      <c r="D29" s="76">
        <f>INTERMEDIA!B45*0.4+INTERMEDIA!C45*0.6</f>
        <v>571.17821711720444</v>
      </c>
      <c r="E29" s="76">
        <v>10</v>
      </c>
      <c r="F29" s="23">
        <f>0.4*INTERMEDIA!AG38+0.6*INTERMEDIA!AG42</f>
        <v>591.32346605165117</v>
      </c>
      <c r="G29" s="76">
        <f>0.4*INTERMEDIA!AG38+0.6*INTERMEDIA!AG42</f>
        <v>591.32346605165117</v>
      </c>
      <c r="H29" s="76">
        <v>11</v>
      </c>
      <c r="I29" s="76">
        <v>591</v>
      </c>
      <c r="J29" s="76">
        <v>13</v>
      </c>
      <c r="K29" s="76">
        <v>290</v>
      </c>
      <c r="L29" s="76">
        <v>16</v>
      </c>
      <c r="M29" s="80">
        <f t="shared" si="5"/>
        <v>40</v>
      </c>
      <c r="N29" s="16" t="e">
        <f>#REF!</f>
        <v>#REF!</v>
      </c>
      <c r="O29" s="16" t="e">
        <f>(N29*1000)/MAX(N$26:N$35)</f>
        <v>#REF!</v>
      </c>
      <c r="P29" s="16" t="e">
        <f>#REF!</f>
        <v>#REF!</v>
      </c>
      <c r="Q29" s="16" t="e">
        <f>(P29*1000)/MAX(P$26:P$35)</f>
        <v>#REF!</v>
      </c>
      <c r="R29" s="16" t="e">
        <f>#REF!</f>
        <v>#REF!</v>
      </c>
      <c r="S29" s="16" t="e">
        <f>(R29*1000)/MAX(R$26:R$35)</f>
        <v>#REF!</v>
      </c>
      <c r="T29" s="17" t="e">
        <f t="shared" si="6"/>
        <v>#REF!</v>
      </c>
    </row>
    <row r="30" spans="1:20" ht="15.75" x14ac:dyDescent="0.25">
      <c r="A30" s="6" t="s">
        <v>92</v>
      </c>
      <c r="B30" s="22" t="s">
        <v>108</v>
      </c>
      <c r="C30" s="22" t="s">
        <v>109</v>
      </c>
      <c r="D30" s="23">
        <f>INTERMEDIA!B69*0.4+INTERMEDIA!C69*0.6</f>
        <v>0</v>
      </c>
      <c r="E30" s="23">
        <v>0</v>
      </c>
      <c r="F30" s="23"/>
      <c r="G30" s="76">
        <f>0.4*INTERMEDIA!AG62+0.6*INTERMEDIA!AG66</f>
        <v>849.05213270142178</v>
      </c>
      <c r="H30" s="23">
        <v>13</v>
      </c>
      <c r="I30" s="76">
        <v>849</v>
      </c>
      <c r="J30" s="76">
        <v>11</v>
      </c>
      <c r="K30" s="23">
        <f>0.4*INTERMEDIA!AK48+0.6*INTERMEDIA!AK52</f>
        <v>0</v>
      </c>
      <c r="L30" s="23">
        <f>0.4*INTERMEDIA!AL48+0.6*INTERMEDIA!AL52</f>
        <v>0</v>
      </c>
      <c r="M30" s="80">
        <f t="shared" si="5"/>
        <v>24</v>
      </c>
      <c r="N30" s="16" t="e">
        <f>#REF!</f>
        <v>#REF!</v>
      </c>
      <c r="O30" s="16" t="e">
        <f>(N30*1000)/MAX(N$26:N$35)</f>
        <v>#REF!</v>
      </c>
      <c r="P30" s="16" t="e">
        <f>#REF!</f>
        <v>#REF!</v>
      </c>
      <c r="Q30" s="16" t="e">
        <f>(P30*1000)/MAX(P$26:P$35)</f>
        <v>#REF!</v>
      </c>
      <c r="R30" s="16" t="e">
        <f>#REF!</f>
        <v>#REF!</v>
      </c>
      <c r="S30" s="16" t="e">
        <f>(R30*1000)/MAX(R$26:R$35)</f>
        <v>#REF!</v>
      </c>
      <c r="T30" s="17" t="e">
        <f t="shared" si="6"/>
        <v>#REF!</v>
      </c>
    </row>
    <row r="31" spans="1:20" ht="15.75" x14ac:dyDescent="0.25">
      <c r="A31" s="6" t="s">
        <v>79</v>
      </c>
      <c r="B31" s="22" t="s">
        <v>46</v>
      </c>
      <c r="C31" s="22" t="s">
        <v>38</v>
      </c>
      <c r="D31" s="76">
        <f>INTERMEDIA!B53*0.4+INTERMEDIA!C53*0.6</f>
        <v>935.17538091151255</v>
      </c>
      <c r="E31" s="76">
        <v>16</v>
      </c>
      <c r="F31" s="23">
        <f>0.4*INTERMEDIA!AG46+0.6*INTERMEDIA!AG50</f>
        <v>0</v>
      </c>
      <c r="G31" s="23">
        <f>0.4*INTERMEDIA!AG46+0.6*INTERMEDIA!AG50</f>
        <v>0</v>
      </c>
      <c r="H31" s="23">
        <f>0.4*INTERMEDIA!AH46+0.6*INTERMEDIA!AH50</f>
        <v>0</v>
      </c>
      <c r="I31" s="23">
        <f>0.4*INTERMEDIA!AI46+0.6*INTERMEDIA!AI50</f>
        <v>0</v>
      </c>
      <c r="J31" s="23">
        <f>0.4*INTERMEDIA!AJ46+0.6*INTERMEDIA!AJ50</f>
        <v>0</v>
      </c>
      <c r="K31" s="23">
        <f>0.4*INTERMEDIA!AK46+0.6*INTERMEDIA!AK50</f>
        <v>0</v>
      </c>
      <c r="L31" s="23">
        <f>0.4*INTERMEDIA!AL46+0.6*INTERMEDIA!AL50</f>
        <v>0</v>
      </c>
      <c r="M31" s="80">
        <f t="shared" si="5"/>
        <v>16</v>
      </c>
      <c r="N31" s="16" t="e">
        <f>#REF!</f>
        <v>#REF!</v>
      </c>
      <c r="O31" s="16" t="e">
        <f>(N31*1000)/MAX(N$26:N$35)</f>
        <v>#REF!</v>
      </c>
      <c r="P31" s="16" t="e">
        <f>#REF!</f>
        <v>#REF!</v>
      </c>
      <c r="Q31" s="16" t="e">
        <f>(P31*1000)/MAX(P$26:P$35)</f>
        <v>#REF!</v>
      </c>
      <c r="R31" s="16" t="e">
        <f>#REF!</f>
        <v>#REF!</v>
      </c>
      <c r="S31" s="16" t="e">
        <f>(R31*1000)/MAX(R$26:R$35)</f>
        <v>#REF!</v>
      </c>
      <c r="T31" s="17" t="e">
        <f t="shared" si="6"/>
        <v>#REF!</v>
      </c>
    </row>
    <row r="32" spans="1:20" ht="15.75" x14ac:dyDescent="0.25">
      <c r="A32" s="6" t="s">
        <v>80</v>
      </c>
      <c r="B32" s="22" t="s">
        <v>105</v>
      </c>
      <c r="C32" s="22" t="s">
        <v>41</v>
      </c>
      <c r="D32" s="76">
        <f>INTERMEDIA!B61*0.4+INTERMEDIA!C61*0.6</f>
        <v>920.50101727873437</v>
      </c>
      <c r="E32" s="76">
        <v>13</v>
      </c>
      <c r="F32" s="23">
        <f>0.4*INTERMEDIA!AG54+0.6*INTERMEDIA!AG58</f>
        <v>0</v>
      </c>
      <c r="G32" s="23">
        <f>0.4*INTERMEDIA!AG54+0.6*INTERMEDIA!AG58</f>
        <v>0</v>
      </c>
      <c r="H32" s="23">
        <f>0.4*INTERMEDIA!AH54+0.6*INTERMEDIA!AH58</f>
        <v>0</v>
      </c>
      <c r="I32" s="23">
        <f>0.4*INTERMEDIA!AI47+0.6*INTERMEDIA!AI51</f>
        <v>0</v>
      </c>
      <c r="J32" s="23">
        <f>0.4*INTERMEDIA!AJ47+0.6*INTERMEDIA!AJ51</f>
        <v>0</v>
      </c>
      <c r="K32" s="23">
        <f>0.4*INTERMEDIA!AK47+0.6*INTERMEDIA!AK51</f>
        <v>0</v>
      </c>
      <c r="L32" s="23">
        <f>0.4*INTERMEDIA!AL47+0.6*INTERMEDIA!AL51</f>
        <v>0</v>
      </c>
      <c r="M32" s="80">
        <f t="shared" si="5"/>
        <v>13</v>
      </c>
      <c r="N32" s="16" t="e">
        <f>#REF!</f>
        <v>#REF!</v>
      </c>
      <c r="O32" s="16" t="e">
        <f>(N32*1000)/MAX(N$26:N$35)</f>
        <v>#REF!</v>
      </c>
      <c r="P32" s="16" t="e">
        <f>#REF!</f>
        <v>#REF!</v>
      </c>
      <c r="Q32" s="16" t="e">
        <f>(P32*1000)/MAX(P$26:P$35)</f>
        <v>#REF!</v>
      </c>
      <c r="R32" s="16" t="e">
        <f>#REF!</f>
        <v>#REF!</v>
      </c>
      <c r="S32" s="16" t="e">
        <f>(R32*1000)/MAX(R$26:R$35)</f>
        <v>#REF!</v>
      </c>
      <c r="T32" s="17" t="e">
        <f t="shared" si="6"/>
        <v>#REF!</v>
      </c>
    </row>
    <row r="33" spans="1:20" x14ac:dyDescent="0.2">
      <c r="A33" s="82" t="s">
        <v>36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4"/>
      <c r="N33" s="16"/>
      <c r="O33" s="16"/>
      <c r="P33" s="16"/>
      <c r="Q33" s="16"/>
      <c r="R33" s="16"/>
      <c r="S33" s="16"/>
      <c r="T33" s="17">
        <f t="shared" si="6"/>
        <v>0</v>
      </c>
    </row>
    <row r="34" spans="1:20" ht="15.75" x14ac:dyDescent="0.25">
      <c r="A34" s="6" t="s">
        <v>81</v>
      </c>
      <c r="B34" s="25" t="s">
        <v>37</v>
      </c>
      <c r="C34" s="5" t="s">
        <v>38</v>
      </c>
      <c r="D34" s="76">
        <f>AVANZADA!B21*0.4+AVANZADA!C21*0.6</f>
        <v>1000</v>
      </c>
      <c r="E34" s="76">
        <v>25</v>
      </c>
      <c r="F34" s="23"/>
      <c r="G34" s="23">
        <f>0.4*INTERMEDIA!AG53+0.6*INTERMEDIA!AG57</f>
        <v>0</v>
      </c>
      <c r="H34" s="23">
        <f>0.4*INTERMEDIA!AH53+0.6*INTERMEDIA!AH57</f>
        <v>0</v>
      </c>
      <c r="I34" s="76">
        <v>1000</v>
      </c>
      <c r="J34" s="76">
        <v>25</v>
      </c>
      <c r="K34" s="23">
        <f>0.4*INTERMEDIA!AK60+0.6*INTERMEDIA!AK64</f>
        <v>0</v>
      </c>
      <c r="L34" s="23">
        <f>0.4*INTERMEDIA!AL60+0.6*INTERMEDIA!AL64</f>
        <v>0</v>
      </c>
      <c r="M34" s="80">
        <f>E34+G34+J34+L34</f>
        <v>50</v>
      </c>
    </row>
    <row r="35" spans="1:20" ht="16.5" thickBot="1" x14ac:dyDescent="0.3">
      <c r="A35" s="28" t="s">
        <v>82</v>
      </c>
      <c r="B35" s="78" t="s">
        <v>45</v>
      </c>
      <c r="C35" s="29" t="s">
        <v>41</v>
      </c>
      <c r="D35" s="79">
        <f>AVANZADA!B29*0.4+AVANZADA!C29*0.6</f>
        <v>901.88433882303843</v>
      </c>
      <c r="E35" s="79">
        <v>20</v>
      </c>
      <c r="F35" s="30"/>
      <c r="G35" s="30">
        <f>0.4*INTERMEDIA!AG61+0.6*INTERMEDIA!AG65</f>
        <v>0</v>
      </c>
      <c r="H35" s="30">
        <f>0.4*INTERMEDIA!AH61+0.6*INTERMEDIA!AH65</f>
        <v>0</v>
      </c>
      <c r="I35" s="30">
        <f>0.4*INTERMEDIA!AI61+0.6*INTERMEDIA!AI65</f>
        <v>0</v>
      </c>
      <c r="J35" s="30">
        <v>0</v>
      </c>
      <c r="K35" s="79">
        <v>1000</v>
      </c>
      <c r="L35" s="79">
        <v>25</v>
      </c>
      <c r="M35" s="81">
        <f>E35+G35+J35+L35</f>
        <v>45</v>
      </c>
      <c r="N35" s="16" t="e">
        <f>#REF!</f>
        <v>#REF!</v>
      </c>
      <c r="O35" s="16" t="e">
        <f>(N35*1000)/MAX(N$26:N$35)</f>
        <v>#REF!</v>
      </c>
      <c r="P35" s="16" t="e">
        <f>#REF!</f>
        <v>#REF!</v>
      </c>
      <c r="Q35" s="16" t="e">
        <f>(P35*1000)/MAX(P$26:P$35)</f>
        <v>#REF!</v>
      </c>
      <c r="R35" s="16" t="e">
        <f>#REF!</f>
        <v>#REF!</v>
      </c>
      <c r="S35" s="16" t="e">
        <f>(R35*1000)/MAX(R$26:R$35)</f>
        <v>#REF!</v>
      </c>
      <c r="T35" s="17" t="e">
        <f>0.4*((O35+S35)-MIN(O35,S35))+0.6*Q35</f>
        <v>#REF!</v>
      </c>
    </row>
    <row r="36" spans="1:20" ht="15.75" thickTop="1" x14ac:dyDescent="0.2"/>
  </sheetData>
  <mergeCells count="26">
    <mergeCell ref="A25:M25"/>
    <mergeCell ref="D8:E8"/>
    <mergeCell ref="F8:G8"/>
    <mergeCell ref="I8:J8"/>
    <mergeCell ref="K8:L8"/>
    <mergeCell ref="A7:M7"/>
    <mergeCell ref="A9:M9"/>
    <mergeCell ref="A21:M21"/>
    <mergeCell ref="A2:M3"/>
    <mergeCell ref="A4:A6"/>
    <mergeCell ref="B4:B6"/>
    <mergeCell ref="C4:C6"/>
    <mergeCell ref="D4:E4"/>
    <mergeCell ref="D5:E5"/>
    <mergeCell ref="F5:G5"/>
    <mergeCell ref="F4:H4"/>
    <mergeCell ref="A33:M33"/>
    <mergeCell ref="N5:O5"/>
    <mergeCell ref="P5:Q5"/>
    <mergeCell ref="R5:S5"/>
    <mergeCell ref="I4:J4"/>
    <mergeCell ref="M4:M6"/>
    <mergeCell ref="N4:S4"/>
    <mergeCell ref="I5:J5"/>
    <mergeCell ref="K4:L4"/>
    <mergeCell ref="K5:L5"/>
  </mergeCells>
  <pageMargins left="0.75" right="0.75" top="0.33" bottom="0.32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93"/>
  <sheetViews>
    <sheetView zoomScale="97" workbookViewId="0">
      <pane xSplit="3" ySplit="13" topLeftCell="S81" activePane="bottomRight" state="frozen"/>
      <selection pane="topRight" activeCell="D1" sqref="D1"/>
      <selection pane="bottomLeft" activeCell="A14" sqref="A14"/>
      <selection pane="bottomRight" activeCell="CF89" sqref="CF89"/>
    </sheetView>
  </sheetViews>
  <sheetFormatPr baseColWidth="10" defaultRowHeight="12.75" outlineLevelCol="1" x14ac:dyDescent="0.2"/>
  <cols>
    <col min="1" max="1" width="6" customWidth="1"/>
    <col min="2" max="2" width="12.28515625" customWidth="1"/>
    <col min="3" max="3" width="15" bestFit="1" customWidth="1"/>
    <col min="4" max="4" width="3.5703125" hidden="1" customWidth="1" outlineLevel="1"/>
    <col min="5" max="5" width="3.42578125" hidden="1" customWidth="1" outlineLevel="1"/>
    <col min="6" max="6" width="3.85546875" hidden="1" customWidth="1" outlineLevel="1"/>
    <col min="7" max="7" width="3.5703125" hidden="1" customWidth="1" outlineLevel="1"/>
    <col min="8" max="8" width="3.28515625" hidden="1" customWidth="1" outlineLevel="1"/>
    <col min="9" max="9" width="2.85546875" hidden="1" customWidth="1" outlineLevel="1"/>
    <col min="10" max="10" width="3.28515625" hidden="1" customWidth="1" outlineLevel="1"/>
    <col min="11" max="11" width="3.140625" hidden="1" customWidth="1" outlineLevel="1"/>
    <col min="12" max="15" width="3.42578125" hidden="1" customWidth="1" outlineLevel="1"/>
    <col min="16" max="16" width="5.85546875" hidden="1" customWidth="1" outlineLevel="1"/>
    <col min="17" max="17" width="7.7109375" hidden="1" customWidth="1" outlineLevel="1"/>
    <col min="18" max="18" width="2.5703125" hidden="1" customWidth="1" outlineLevel="1"/>
    <col min="19" max="19" width="2.5703125" customWidth="1" collapsed="1"/>
    <col min="20" max="20" width="3.5703125" hidden="1" customWidth="1" outlineLevel="1"/>
    <col min="21" max="21" width="3.42578125" hidden="1" customWidth="1" outlineLevel="1"/>
    <col min="22" max="22" width="3.85546875" hidden="1" customWidth="1" outlineLevel="1"/>
    <col min="23" max="23" width="3.5703125" hidden="1" customWidth="1" outlineLevel="1"/>
    <col min="24" max="24" width="3.28515625" hidden="1" customWidth="1" outlineLevel="1"/>
    <col min="25" max="25" width="2.85546875" hidden="1" customWidth="1" outlineLevel="1"/>
    <col min="26" max="26" width="3.28515625" hidden="1" customWidth="1" outlineLevel="1"/>
    <col min="27" max="27" width="3.140625" hidden="1" customWidth="1" outlineLevel="1"/>
    <col min="28" max="31" width="3.42578125" hidden="1" customWidth="1" outlineLevel="1"/>
    <col min="32" max="32" width="5.85546875" hidden="1" customWidth="1" outlineLevel="1"/>
    <col min="33" max="33" width="7.7109375" hidden="1" customWidth="1" outlineLevel="1"/>
    <col min="34" max="34" width="2.5703125" hidden="1" customWidth="1" outlineLevel="1"/>
    <col min="35" max="35" width="2.5703125" customWidth="1" collapsed="1"/>
    <col min="37" max="37" width="3.5703125" hidden="1" customWidth="1" outlineLevel="1"/>
    <col min="38" max="38" width="3.42578125" hidden="1" customWidth="1" outlineLevel="1"/>
    <col min="39" max="39" width="3.85546875" hidden="1" customWidth="1" outlineLevel="1"/>
    <col min="40" max="40" width="3.5703125" hidden="1" customWidth="1" outlineLevel="1"/>
    <col min="41" max="41" width="3.28515625" hidden="1" customWidth="1" outlineLevel="1"/>
    <col min="42" max="42" width="2.85546875" hidden="1" customWidth="1" outlineLevel="1"/>
    <col min="43" max="43" width="3.28515625" hidden="1" customWidth="1" outlineLevel="1"/>
    <col min="44" max="44" width="3.140625" hidden="1" customWidth="1" outlineLevel="1"/>
    <col min="45" max="48" width="3.42578125" hidden="1" customWidth="1" outlineLevel="1"/>
    <col min="49" max="49" width="5.85546875" hidden="1" customWidth="1" outlineLevel="1"/>
    <col min="50" max="50" width="7.7109375" hidden="1" customWidth="1" outlineLevel="1"/>
    <col min="51" max="51" width="2.5703125" hidden="1" customWidth="1" outlineLevel="1"/>
    <col min="52" max="52" width="2.5703125" customWidth="1" collapsed="1"/>
    <col min="54" max="54" width="3.5703125" hidden="1" customWidth="1" outlineLevel="1"/>
    <col min="55" max="55" width="3.42578125" hidden="1" customWidth="1" outlineLevel="1"/>
    <col min="56" max="56" width="3.85546875" hidden="1" customWidth="1" outlineLevel="1"/>
    <col min="57" max="57" width="3.5703125" hidden="1" customWidth="1" outlineLevel="1"/>
    <col min="58" max="58" width="3.28515625" hidden="1" customWidth="1" outlineLevel="1"/>
    <col min="59" max="59" width="2.85546875" hidden="1" customWidth="1" outlineLevel="1"/>
    <col min="60" max="60" width="3.28515625" hidden="1" customWidth="1" outlineLevel="1"/>
    <col min="61" max="61" width="3.140625" hidden="1" customWidth="1" outlineLevel="1"/>
    <col min="62" max="65" width="3.42578125" hidden="1" customWidth="1" outlineLevel="1"/>
    <col min="66" max="66" width="5.85546875" hidden="1" customWidth="1" outlineLevel="1"/>
    <col min="67" max="67" width="7.7109375" hidden="1" customWidth="1" outlineLevel="1"/>
    <col min="68" max="68" width="2.5703125" hidden="1" customWidth="1" outlineLevel="1"/>
    <col min="69" max="69" width="2.5703125" customWidth="1" collapsed="1"/>
    <col min="70" max="70" width="3.5703125" customWidth="1" outlineLevel="1"/>
    <col min="71" max="71" width="3.42578125" customWidth="1" outlineLevel="1"/>
    <col min="72" max="72" width="3.85546875" customWidth="1" outlineLevel="1"/>
    <col min="73" max="73" width="3.5703125" customWidth="1" outlineLevel="1"/>
    <col min="74" max="74" width="3.28515625" customWidth="1" outlineLevel="1"/>
    <col min="75" max="75" width="2.85546875" customWidth="1" outlineLevel="1"/>
    <col min="76" max="76" width="3.28515625" customWidth="1" outlineLevel="1"/>
    <col min="77" max="77" width="3.140625" customWidth="1" outlineLevel="1"/>
    <col min="78" max="81" width="3.42578125" customWidth="1" outlineLevel="1"/>
    <col min="82" max="82" width="5.85546875" customWidth="1" outlineLevel="1"/>
    <col min="83" max="83" width="7.7109375" bestFit="1" customWidth="1" outlineLevel="1"/>
  </cols>
  <sheetData>
    <row r="1" spans="1:83" ht="12.75" customHeight="1" x14ac:dyDescent="0.2">
      <c r="D1" s="126" t="s">
        <v>14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  <c r="T1" s="126" t="s">
        <v>106</v>
      </c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8"/>
      <c r="AK1" s="126" t="s">
        <v>110</v>
      </c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8"/>
      <c r="BB1" s="126" t="s">
        <v>110</v>
      </c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8"/>
      <c r="BR1" s="126" t="s">
        <v>114</v>
      </c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8"/>
    </row>
    <row r="2" spans="1:83" x14ac:dyDescent="0.2">
      <c r="D2" s="129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T2" s="129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8"/>
      <c r="AK2" s="129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8"/>
      <c r="BB2" s="129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8"/>
      <c r="BR2" s="129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8"/>
    </row>
    <row r="3" spans="1:83" x14ac:dyDescent="0.2">
      <c r="D3" s="129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T3" s="129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8"/>
      <c r="AK3" s="129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8"/>
      <c r="BB3" s="129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8"/>
      <c r="BR3" s="129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8"/>
    </row>
    <row r="4" spans="1:83" ht="40.5" customHeight="1" x14ac:dyDescent="0.2">
      <c r="A4" s="130" t="s">
        <v>13</v>
      </c>
      <c r="B4" s="119" t="s">
        <v>7</v>
      </c>
      <c r="C4" s="119"/>
      <c r="D4" s="117" t="s">
        <v>86</v>
      </c>
      <c r="E4" s="117" t="s">
        <v>86</v>
      </c>
      <c r="F4" s="117" t="s">
        <v>86</v>
      </c>
      <c r="G4" s="117" t="s">
        <v>86</v>
      </c>
      <c r="H4" s="117" t="s">
        <v>86</v>
      </c>
      <c r="I4" s="117" t="s">
        <v>86</v>
      </c>
      <c r="J4" s="117" t="s">
        <v>86</v>
      </c>
      <c r="K4" s="117" t="s">
        <v>86</v>
      </c>
      <c r="L4" s="117" t="s">
        <v>86</v>
      </c>
      <c r="M4" s="117" t="s">
        <v>86</v>
      </c>
      <c r="N4" s="117" t="s">
        <v>89</v>
      </c>
      <c r="O4" s="117" t="s">
        <v>90</v>
      </c>
      <c r="Q4" s="45"/>
      <c r="T4" s="117" t="s">
        <v>86</v>
      </c>
      <c r="U4" s="117" t="s">
        <v>86</v>
      </c>
      <c r="V4" s="117" t="s">
        <v>86</v>
      </c>
      <c r="W4" s="117" t="s">
        <v>86</v>
      </c>
      <c r="X4" s="117" t="s">
        <v>86</v>
      </c>
      <c r="Y4" s="117" t="s">
        <v>86</v>
      </c>
      <c r="Z4" s="117" t="s">
        <v>86</v>
      </c>
      <c r="AA4" s="117" t="s">
        <v>86</v>
      </c>
      <c r="AB4" s="117" t="s">
        <v>86</v>
      </c>
      <c r="AC4" s="117" t="s">
        <v>86</v>
      </c>
      <c r="AD4" s="117" t="s">
        <v>89</v>
      </c>
      <c r="AE4" s="117" t="s">
        <v>90</v>
      </c>
      <c r="AG4" s="45"/>
      <c r="AK4" s="117" t="s">
        <v>86</v>
      </c>
      <c r="AL4" s="117" t="s">
        <v>86</v>
      </c>
      <c r="AM4" s="117" t="s">
        <v>86</v>
      </c>
      <c r="AN4" s="117" t="s">
        <v>86</v>
      </c>
      <c r="AO4" s="117" t="s">
        <v>86</v>
      </c>
      <c r="AP4" s="117" t="s">
        <v>86</v>
      </c>
      <c r="AQ4" s="117" t="s">
        <v>86</v>
      </c>
      <c r="AR4" s="117" t="s">
        <v>86</v>
      </c>
      <c r="AS4" s="117" t="s">
        <v>86</v>
      </c>
      <c r="AT4" s="117" t="s">
        <v>86</v>
      </c>
      <c r="AU4" s="117" t="s">
        <v>89</v>
      </c>
      <c r="AV4" s="117" t="s">
        <v>90</v>
      </c>
      <c r="AX4" s="45"/>
      <c r="BB4" s="117" t="s">
        <v>86</v>
      </c>
      <c r="BC4" s="117" t="s">
        <v>86</v>
      </c>
      <c r="BD4" s="117" t="s">
        <v>86</v>
      </c>
      <c r="BE4" s="117" t="s">
        <v>86</v>
      </c>
      <c r="BF4" s="117" t="s">
        <v>86</v>
      </c>
      <c r="BG4" s="117" t="s">
        <v>86</v>
      </c>
      <c r="BH4" s="117" t="s">
        <v>86</v>
      </c>
      <c r="BI4" s="117" t="s">
        <v>86</v>
      </c>
      <c r="BJ4" s="117" t="s">
        <v>86</v>
      </c>
      <c r="BK4" s="117" t="s">
        <v>86</v>
      </c>
      <c r="BL4" s="117" t="s">
        <v>89</v>
      </c>
      <c r="BM4" s="117" t="s">
        <v>90</v>
      </c>
      <c r="BO4" s="45"/>
      <c r="BR4" s="117" t="s">
        <v>86</v>
      </c>
      <c r="BS4" s="117" t="s">
        <v>86</v>
      </c>
      <c r="BT4" s="117" t="s">
        <v>86</v>
      </c>
      <c r="BU4" s="117" t="s">
        <v>86</v>
      </c>
      <c r="BV4" s="117" t="s">
        <v>86</v>
      </c>
      <c r="BW4" s="117" t="s">
        <v>86</v>
      </c>
      <c r="BX4" s="117" t="s">
        <v>86</v>
      </c>
      <c r="BY4" s="117" t="s">
        <v>86</v>
      </c>
      <c r="BZ4" s="117" t="s">
        <v>86</v>
      </c>
      <c r="CA4" s="117" t="s">
        <v>86</v>
      </c>
      <c r="CB4" s="117" t="s">
        <v>89</v>
      </c>
      <c r="CC4" s="117" t="s">
        <v>90</v>
      </c>
      <c r="CE4" s="45"/>
    </row>
    <row r="5" spans="1:83" ht="12.75" customHeight="1" x14ac:dyDescent="0.2">
      <c r="A5" s="131"/>
      <c r="B5" s="119"/>
      <c r="C5" s="119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45"/>
      <c r="Q5" s="45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45"/>
      <c r="AG5" s="45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45"/>
      <c r="AX5" s="45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45"/>
      <c r="BO5" s="45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45"/>
      <c r="CE5" s="45"/>
    </row>
    <row r="6" spans="1:83" ht="12.75" customHeight="1" x14ac:dyDescent="0.2">
      <c r="A6" s="131"/>
      <c r="B6" s="119"/>
      <c r="C6" s="119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45"/>
      <c r="Q6" s="45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45"/>
      <c r="AG6" s="45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45"/>
      <c r="AX6" s="45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45"/>
      <c r="BO6" s="45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45"/>
      <c r="CE6" s="45"/>
    </row>
    <row r="7" spans="1:83" ht="12.75" customHeight="1" x14ac:dyDescent="0.2">
      <c r="A7" s="131"/>
      <c r="B7" s="119"/>
      <c r="C7" s="119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45"/>
      <c r="Q7" s="45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45"/>
      <c r="AG7" s="45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45"/>
      <c r="AX7" s="45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45"/>
      <c r="BO7" s="45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45"/>
      <c r="CE7" s="45"/>
    </row>
    <row r="8" spans="1:83" ht="12.75" customHeight="1" x14ac:dyDescent="0.2">
      <c r="A8" s="131"/>
      <c r="B8" s="119"/>
      <c r="C8" s="119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45"/>
      <c r="Q8" s="45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45"/>
      <c r="AG8" s="45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45"/>
      <c r="AX8" s="45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45"/>
      <c r="BO8" s="45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45"/>
      <c r="CE8" s="45"/>
    </row>
    <row r="9" spans="1:83" ht="12.75" customHeight="1" x14ac:dyDescent="0.2">
      <c r="A9" s="131"/>
      <c r="B9" s="119"/>
      <c r="C9" s="119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45"/>
      <c r="Q9" s="45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45"/>
      <c r="AG9" s="45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45"/>
      <c r="AX9" s="45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45"/>
      <c r="BO9" s="45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45"/>
      <c r="CE9" s="45"/>
    </row>
    <row r="10" spans="1:83" ht="23.25" x14ac:dyDescent="0.2">
      <c r="A10" s="131"/>
      <c r="B10" s="133" t="s">
        <v>87</v>
      </c>
      <c r="C10" s="134"/>
      <c r="D10">
        <v>10</v>
      </c>
      <c r="E10">
        <v>14</v>
      </c>
      <c r="F10">
        <v>18</v>
      </c>
      <c r="G10">
        <v>10</v>
      </c>
      <c r="H10">
        <v>17</v>
      </c>
      <c r="I10">
        <v>17</v>
      </c>
      <c r="J10">
        <v>12</v>
      </c>
      <c r="K10">
        <v>17</v>
      </c>
      <c r="L10">
        <v>10</v>
      </c>
      <c r="M10">
        <v>13</v>
      </c>
      <c r="N10">
        <v>3</v>
      </c>
      <c r="O10">
        <v>1</v>
      </c>
      <c r="P10" s="118">
        <f>SUM(D10:M10)</f>
        <v>138</v>
      </c>
      <c r="Q10" s="119"/>
      <c r="T10">
        <v>10</v>
      </c>
      <c r="U10">
        <v>14</v>
      </c>
      <c r="V10">
        <v>18</v>
      </c>
      <c r="W10">
        <v>10</v>
      </c>
      <c r="X10">
        <v>17</v>
      </c>
      <c r="Y10">
        <v>17</v>
      </c>
      <c r="Z10">
        <v>12</v>
      </c>
      <c r="AA10">
        <v>17</v>
      </c>
      <c r="AB10">
        <v>10</v>
      </c>
      <c r="AC10">
        <v>13</v>
      </c>
      <c r="AD10">
        <v>3</v>
      </c>
      <c r="AE10">
        <v>1</v>
      </c>
      <c r="AF10" s="118">
        <f>SUM(T10:AC10)</f>
        <v>138</v>
      </c>
      <c r="AG10" s="119"/>
      <c r="AK10">
        <v>10</v>
      </c>
      <c r="AL10">
        <v>14</v>
      </c>
      <c r="AM10">
        <v>18</v>
      </c>
      <c r="AN10">
        <v>10</v>
      </c>
      <c r="AO10">
        <v>17</v>
      </c>
      <c r="AP10">
        <v>17</v>
      </c>
      <c r="AQ10">
        <v>12</v>
      </c>
      <c r="AR10">
        <v>17</v>
      </c>
      <c r="AS10">
        <v>10</v>
      </c>
      <c r="AT10">
        <v>13</v>
      </c>
      <c r="AU10">
        <v>3</v>
      </c>
      <c r="AV10">
        <v>1</v>
      </c>
      <c r="AW10" s="118">
        <f>SUM(AK10:AT10)</f>
        <v>138</v>
      </c>
      <c r="AX10" s="119"/>
      <c r="BB10">
        <v>10</v>
      </c>
      <c r="BC10">
        <v>14</v>
      </c>
      <c r="BD10">
        <v>18</v>
      </c>
      <c r="BE10">
        <v>10</v>
      </c>
      <c r="BF10">
        <v>17</v>
      </c>
      <c r="BG10">
        <v>17</v>
      </c>
      <c r="BH10">
        <v>12</v>
      </c>
      <c r="BI10">
        <v>17</v>
      </c>
      <c r="BJ10">
        <v>10</v>
      </c>
      <c r="BK10">
        <v>13</v>
      </c>
      <c r="BL10">
        <v>3</v>
      </c>
      <c r="BM10">
        <v>1</v>
      </c>
      <c r="BN10" s="118">
        <f>SUM(BB10:BK10)</f>
        <v>138</v>
      </c>
      <c r="BO10" s="119"/>
      <c r="BR10">
        <v>10</v>
      </c>
      <c r="BS10">
        <v>14</v>
      </c>
      <c r="BT10">
        <v>18</v>
      </c>
      <c r="BU10">
        <v>10</v>
      </c>
      <c r="BV10">
        <v>17</v>
      </c>
      <c r="BW10">
        <v>17</v>
      </c>
      <c r="BX10">
        <v>12</v>
      </c>
      <c r="BY10">
        <v>17</v>
      </c>
      <c r="BZ10">
        <v>10</v>
      </c>
      <c r="CA10">
        <v>13</v>
      </c>
      <c r="CB10">
        <v>3</v>
      </c>
      <c r="CC10">
        <v>1</v>
      </c>
      <c r="CD10" s="118">
        <f>SUM(BR10:CA10)</f>
        <v>138</v>
      </c>
      <c r="CE10" s="119"/>
    </row>
    <row r="11" spans="1:83" ht="23.25" x14ac:dyDescent="0.2">
      <c r="A11" s="131"/>
      <c r="B11" s="133" t="s">
        <v>88</v>
      </c>
      <c r="C11" s="134"/>
      <c r="D11">
        <v>13</v>
      </c>
      <c r="E11">
        <v>26</v>
      </c>
      <c r="F11">
        <v>15</v>
      </c>
      <c r="G11">
        <v>14</v>
      </c>
      <c r="H11">
        <v>19</v>
      </c>
      <c r="I11">
        <v>5</v>
      </c>
      <c r="J11">
        <v>28</v>
      </c>
      <c r="K11">
        <v>24</v>
      </c>
      <c r="L11">
        <v>20</v>
      </c>
      <c r="M11">
        <v>15</v>
      </c>
      <c r="N11">
        <v>3</v>
      </c>
      <c r="O11">
        <v>1</v>
      </c>
      <c r="P11" s="118">
        <f>SUM(D11:M11)</f>
        <v>179</v>
      </c>
      <c r="Q11" s="119"/>
      <c r="T11">
        <v>6</v>
      </c>
      <c r="U11">
        <v>29</v>
      </c>
      <c r="V11">
        <v>18</v>
      </c>
      <c r="W11">
        <v>24</v>
      </c>
      <c r="X11">
        <v>29</v>
      </c>
      <c r="Y11">
        <v>11</v>
      </c>
      <c r="Z11">
        <v>35</v>
      </c>
      <c r="AA11">
        <v>31</v>
      </c>
      <c r="AB11">
        <v>14</v>
      </c>
      <c r="AC11">
        <v>14</v>
      </c>
      <c r="AD11">
        <v>3</v>
      </c>
      <c r="AE11">
        <v>1</v>
      </c>
      <c r="AF11" s="118">
        <f>SUM(T11:AC11)</f>
        <v>211</v>
      </c>
      <c r="AG11" s="119"/>
      <c r="AK11">
        <v>6</v>
      </c>
      <c r="AL11">
        <v>29</v>
      </c>
      <c r="AM11">
        <v>18</v>
      </c>
      <c r="AN11">
        <v>24</v>
      </c>
      <c r="AO11">
        <v>29</v>
      </c>
      <c r="AP11">
        <v>11</v>
      </c>
      <c r="AQ11">
        <v>35</v>
      </c>
      <c r="AR11">
        <v>31</v>
      </c>
      <c r="AS11">
        <v>14</v>
      </c>
      <c r="AT11">
        <v>14</v>
      </c>
      <c r="AU11">
        <v>3</v>
      </c>
      <c r="AV11">
        <v>1</v>
      </c>
      <c r="AW11" s="118">
        <f>SUM(AK11:AT11)</f>
        <v>211</v>
      </c>
      <c r="AX11" s="119"/>
      <c r="BB11">
        <v>6</v>
      </c>
      <c r="BC11">
        <v>29</v>
      </c>
      <c r="BD11">
        <v>18</v>
      </c>
      <c r="BE11">
        <v>24</v>
      </c>
      <c r="BF11">
        <v>29</v>
      </c>
      <c r="BG11">
        <v>11</v>
      </c>
      <c r="BH11">
        <v>35</v>
      </c>
      <c r="BI11">
        <v>31</v>
      </c>
      <c r="BJ11">
        <v>14</v>
      </c>
      <c r="BK11">
        <v>14</v>
      </c>
      <c r="BL11">
        <v>3</v>
      </c>
      <c r="BM11">
        <v>1</v>
      </c>
      <c r="BN11" s="118">
        <f>SUM(BB11:BK11)</f>
        <v>211</v>
      </c>
      <c r="BO11" s="119"/>
      <c r="BR11">
        <v>17</v>
      </c>
      <c r="BS11">
        <v>14</v>
      </c>
      <c r="BT11">
        <v>14</v>
      </c>
      <c r="BU11">
        <v>45</v>
      </c>
      <c r="BV11">
        <v>25</v>
      </c>
      <c r="BW11">
        <v>21</v>
      </c>
      <c r="BX11">
        <v>43</v>
      </c>
      <c r="BY11">
        <v>33</v>
      </c>
      <c r="BZ11">
        <v>26</v>
      </c>
      <c r="CA11">
        <v>29</v>
      </c>
      <c r="CB11">
        <v>3</v>
      </c>
      <c r="CC11">
        <v>1</v>
      </c>
      <c r="CD11" s="118">
        <f>SUM(BR11:CA11)</f>
        <v>267</v>
      </c>
      <c r="CE11" s="119"/>
    </row>
    <row r="12" spans="1:83" ht="12.75" customHeight="1" x14ac:dyDescent="0.2">
      <c r="A12" s="131"/>
      <c r="B12" s="135" t="s">
        <v>8</v>
      </c>
      <c r="C12" s="135"/>
      <c r="D12" s="120" t="s">
        <v>9</v>
      </c>
      <c r="E12" s="121"/>
      <c r="F12" s="121"/>
      <c r="G12" s="121"/>
      <c r="H12" s="121"/>
      <c r="I12" s="121"/>
      <c r="J12" s="121"/>
      <c r="K12" s="121"/>
      <c r="L12" s="21"/>
      <c r="M12" s="21"/>
      <c r="N12" s="21"/>
      <c r="O12" s="21"/>
      <c r="P12" s="122" t="s">
        <v>10</v>
      </c>
      <c r="Q12" s="124" t="s">
        <v>19</v>
      </c>
      <c r="T12" s="120" t="s">
        <v>9</v>
      </c>
      <c r="U12" s="121"/>
      <c r="V12" s="121"/>
      <c r="W12" s="121"/>
      <c r="X12" s="121"/>
      <c r="Y12" s="121"/>
      <c r="Z12" s="121"/>
      <c r="AA12" s="121"/>
      <c r="AB12" s="21"/>
      <c r="AC12" s="21"/>
      <c r="AD12" s="21"/>
      <c r="AE12" s="21"/>
      <c r="AF12" s="122" t="s">
        <v>10</v>
      </c>
      <c r="AG12" s="124" t="s">
        <v>19</v>
      </c>
      <c r="AK12" s="120" t="s">
        <v>9</v>
      </c>
      <c r="AL12" s="121"/>
      <c r="AM12" s="121"/>
      <c r="AN12" s="121"/>
      <c r="AO12" s="121"/>
      <c r="AP12" s="121"/>
      <c r="AQ12" s="121"/>
      <c r="AR12" s="121"/>
      <c r="AS12" s="21"/>
      <c r="AT12" s="21"/>
      <c r="AU12" s="21"/>
      <c r="AV12" s="21"/>
      <c r="AW12" s="122" t="s">
        <v>10</v>
      </c>
      <c r="AX12" s="124" t="s">
        <v>19</v>
      </c>
      <c r="BB12" s="120" t="s">
        <v>9</v>
      </c>
      <c r="BC12" s="121"/>
      <c r="BD12" s="121"/>
      <c r="BE12" s="121"/>
      <c r="BF12" s="121"/>
      <c r="BG12" s="121"/>
      <c r="BH12" s="121"/>
      <c r="BI12" s="121"/>
      <c r="BJ12" s="21"/>
      <c r="BK12" s="21"/>
      <c r="BL12" s="21"/>
      <c r="BM12" s="21"/>
      <c r="BN12" s="122" t="s">
        <v>10</v>
      </c>
      <c r="BO12" s="124" t="s">
        <v>19</v>
      </c>
      <c r="BR12" s="120" t="s">
        <v>9</v>
      </c>
      <c r="BS12" s="121"/>
      <c r="BT12" s="121"/>
      <c r="BU12" s="121"/>
      <c r="BV12" s="121"/>
      <c r="BW12" s="121"/>
      <c r="BX12" s="121"/>
      <c r="BY12" s="121"/>
      <c r="BZ12" s="21"/>
      <c r="CA12" s="21"/>
      <c r="CB12" s="21"/>
      <c r="CC12" s="21"/>
      <c r="CD12" s="122" t="s">
        <v>10</v>
      </c>
      <c r="CE12" s="124" t="s">
        <v>19</v>
      </c>
    </row>
    <row r="13" spans="1:83" ht="13.5" customHeight="1" thickBot="1" x14ac:dyDescent="0.25">
      <c r="A13" s="132"/>
      <c r="B13" s="12" t="s">
        <v>11</v>
      </c>
      <c r="C13" s="12" t="s">
        <v>12</v>
      </c>
      <c r="D13" s="7">
        <v>1</v>
      </c>
      <c r="E13" s="8">
        <v>2</v>
      </c>
      <c r="F13" s="8">
        <v>3</v>
      </c>
      <c r="G13" s="9">
        <v>4</v>
      </c>
      <c r="H13" s="7">
        <v>5</v>
      </c>
      <c r="I13" s="8">
        <v>6</v>
      </c>
      <c r="J13" s="8">
        <v>7</v>
      </c>
      <c r="K13" s="9">
        <v>8</v>
      </c>
      <c r="L13" s="8">
        <v>9</v>
      </c>
      <c r="M13" s="8">
        <v>10</v>
      </c>
      <c r="N13" s="8">
        <v>9</v>
      </c>
      <c r="O13" s="8">
        <v>10</v>
      </c>
      <c r="P13" s="123"/>
      <c r="Q13" s="125"/>
      <c r="T13" s="7">
        <v>1</v>
      </c>
      <c r="U13" s="8">
        <v>2</v>
      </c>
      <c r="V13" s="8">
        <v>3</v>
      </c>
      <c r="W13" s="9">
        <v>4</v>
      </c>
      <c r="X13" s="7">
        <v>5</v>
      </c>
      <c r="Y13" s="8">
        <v>6</v>
      </c>
      <c r="Z13" s="8">
        <v>7</v>
      </c>
      <c r="AA13" s="9">
        <v>8</v>
      </c>
      <c r="AB13" s="8">
        <v>9</v>
      </c>
      <c r="AC13" s="8">
        <v>10</v>
      </c>
      <c r="AD13" s="8">
        <v>9</v>
      </c>
      <c r="AE13" s="8">
        <v>10</v>
      </c>
      <c r="AF13" s="123"/>
      <c r="AG13" s="125"/>
      <c r="AK13" s="7">
        <v>1</v>
      </c>
      <c r="AL13" s="8">
        <v>2</v>
      </c>
      <c r="AM13" s="8">
        <v>3</v>
      </c>
      <c r="AN13" s="9">
        <v>4</v>
      </c>
      <c r="AO13" s="7">
        <v>5</v>
      </c>
      <c r="AP13" s="8">
        <v>6</v>
      </c>
      <c r="AQ13" s="8">
        <v>7</v>
      </c>
      <c r="AR13" s="9">
        <v>8</v>
      </c>
      <c r="AS13" s="8">
        <v>9</v>
      </c>
      <c r="AT13" s="8">
        <v>10</v>
      </c>
      <c r="AU13" s="8">
        <v>9</v>
      </c>
      <c r="AV13" s="8">
        <v>10</v>
      </c>
      <c r="AW13" s="123"/>
      <c r="AX13" s="125"/>
      <c r="BB13" s="7">
        <v>1</v>
      </c>
      <c r="BC13" s="8">
        <v>2</v>
      </c>
      <c r="BD13" s="8">
        <v>3</v>
      </c>
      <c r="BE13" s="9">
        <v>4</v>
      </c>
      <c r="BF13" s="7">
        <v>5</v>
      </c>
      <c r="BG13" s="8">
        <v>6</v>
      </c>
      <c r="BH13" s="8">
        <v>7</v>
      </c>
      <c r="BI13" s="9">
        <v>8</v>
      </c>
      <c r="BJ13" s="8">
        <v>9</v>
      </c>
      <c r="BK13" s="8">
        <v>10</v>
      </c>
      <c r="BL13" s="8">
        <v>9</v>
      </c>
      <c r="BM13" s="8">
        <v>10</v>
      </c>
      <c r="BN13" s="123"/>
      <c r="BO13" s="125"/>
      <c r="BR13" s="7">
        <v>1</v>
      </c>
      <c r="BS13" s="8">
        <v>2</v>
      </c>
      <c r="BT13" s="8">
        <v>3</v>
      </c>
      <c r="BU13" s="9">
        <v>4</v>
      </c>
      <c r="BV13" s="7">
        <v>5</v>
      </c>
      <c r="BW13" s="8">
        <v>6</v>
      </c>
      <c r="BX13" s="8">
        <v>7</v>
      </c>
      <c r="BY13" s="9">
        <v>8</v>
      </c>
      <c r="BZ13" s="8">
        <v>9</v>
      </c>
      <c r="CA13" s="8">
        <v>10</v>
      </c>
      <c r="CB13" s="8">
        <v>9</v>
      </c>
      <c r="CC13" s="8">
        <v>10</v>
      </c>
      <c r="CD13" s="123"/>
      <c r="CE13" s="125"/>
    </row>
    <row r="14" spans="1:83" ht="14.25" customHeight="1" x14ac:dyDescent="0.2">
      <c r="A14" s="136" t="str">
        <f>Clasifficación!A10</f>
        <v>B_2</v>
      </c>
      <c r="B14" s="139" t="str">
        <f>Clasifficación!B10</f>
        <v>JOSÉ LÓPEZ SERRANO</v>
      </c>
      <c r="C14" s="140"/>
      <c r="D14" s="39">
        <v>5</v>
      </c>
      <c r="E14" s="40">
        <v>4</v>
      </c>
      <c r="F14" s="40">
        <v>5</v>
      </c>
      <c r="G14" s="40">
        <v>5</v>
      </c>
      <c r="H14" s="40">
        <v>6</v>
      </c>
      <c r="I14" s="40">
        <v>6</v>
      </c>
      <c r="J14" s="40">
        <v>6</v>
      </c>
      <c r="K14" s="40">
        <v>4</v>
      </c>
      <c r="L14" s="40">
        <v>6</v>
      </c>
      <c r="M14" s="40">
        <v>5</v>
      </c>
      <c r="N14" s="40">
        <v>5</v>
      </c>
      <c r="O14" s="40">
        <v>5</v>
      </c>
      <c r="P14" s="26">
        <f>D14*D$10+E14*E$10+F14*F$10+G14*G$10+H14*H$10+I14*I$10+J14*J$10+K14*K$10+L14*L$10+M14*M$10+N$10*N14+O$10*O14</f>
        <v>735</v>
      </c>
      <c r="Q14" s="111">
        <f>P17*1000/(MAX(P$17,P$25,P$33,P$41,P$49,P$57,P$65,P$73,P$81,P$89))</f>
        <v>982.62032085561498</v>
      </c>
      <c r="T14" s="39">
        <v>4</v>
      </c>
      <c r="U14" s="40">
        <v>5</v>
      </c>
      <c r="V14" s="40">
        <v>4</v>
      </c>
      <c r="W14" s="40">
        <v>5</v>
      </c>
      <c r="X14" s="40">
        <v>5</v>
      </c>
      <c r="Y14" s="40">
        <v>4</v>
      </c>
      <c r="Z14" s="40">
        <v>3</v>
      </c>
      <c r="AA14" s="40">
        <v>5</v>
      </c>
      <c r="AB14" s="40">
        <v>5</v>
      </c>
      <c r="AC14" s="40">
        <v>2</v>
      </c>
      <c r="AD14" s="40">
        <v>5</v>
      </c>
      <c r="AE14" s="40">
        <v>5</v>
      </c>
      <c r="AF14" s="26">
        <f>T14*T$10+U14*U$10+V14*V$10+W14*W$10+X14*X$10+Y14*Y$10+Z14*Z$10+AA14*AA$10+AB14*AB$10+AC14*AC$10+AD$10*AD14+AE$10*AE14</f>
        <v>602</v>
      </c>
      <c r="AG14" s="111">
        <f>AF17*1000/(MAX(AF$17,AF$25,AF$33,AF$41,AF$49,AF$57,AF$65,AF$73,AF$81,AF$89))</f>
        <v>768.83780332056199</v>
      </c>
      <c r="AK14" s="39">
        <v>4</v>
      </c>
      <c r="AL14" s="40">
        <v>5</v>
      </c>
      <c r="AM14" s="40">
        <v>6</v>
      </c>
      <c r="AN14" s="40">
        <v>4</v>
      </c>
      <c r="AO14" s="40">
        <v>3</v>
      </c>
      <c r="AP14" s="40">
        <v>3</v>
      </c>
      <c r="AQ14" s="40">
        <v>4</v>
      </c>
      <c r="AR14" s="40">
        <v>4</v>
      </c>
      <c r="AS14" s="40">
        <v>6</v>
      </c>
      <c r="AT14" s="40">
        <v>5</v>
      </c>
      <c r="AU14" s="40">
        <v>5</v>
      </c>
      <c r="AV14" s="40">
        <v>5</v>
      </c>
      <c r="AW14" s="26">
        <f>AK14*AK$10+AL14*AL$10+AM14*AM$10+AN14*AN$10+AO14*AO$10+AP14*AP$10+AQ14*AQ$10+AR14*AR$10+AS14*AS$10+AT14*AT$10+AU$10*AU14+AV$10*AV14</f>
        <v>621</v>
      </c>
      <c r="AX14" s="111">
        <f>AW17*1000/(MAX(AW$17,AW$25,AW$33,AW$41,AW$49,AW$57,AW$65,AW$73,AW$81,AW$89))</f>
        <v>820.34346103038308</v>
      </c>
      <c r="BB14" s="39">
        <v>5</v>
      </c>
      <c r="BC14" s="40">
        <v>6</v>
      </c>
      <c r="BD14" s="40">
        <v>4</v>
      </c>
      <c r="BE14" s="40">
        <v>5</v>
      </c>
      <c r="BF14" s="40">
        <v>6</v>
      </c>
      <c r="BG14" s="40">
        <v>4</v>
      </c>
      <c r="BH14" s="40">
        <v>6</v>
      </c>
      <c r="BI14" s="40">
        <v>5</v>
      </c>
      <c r="BJ14" s="40">
        <v>6</v>
      </c>
      <c r="BK14" s="40">
        <v>6</v>
      </c>
      <c r="BL14" s="40">
        <v>5</v>
      </c>
      <c r="BM14" s="40">
        <v>5</v>
      </c>
      <c r="BN14" s="26">
        <f>BB14*BB$10+BC14*BC$10+BD14*BD$10+BE14*BE$10+BF14*BF$10+BG14*BG$10+BH14*BH$10+BI14*BI$10+BJ14*BJ$10+BK14*BK$10+BL$10*BL14+BM$10*BM14</f>
        <v>741</v>
      </c>
      <c r="BO14" s="111">
        <f>BN17*1000/(MAX(BN$17,BN$25,BN$33,BN$41,BN$49,BN$57,BN$65,BN$73,BN$81,BN$89))</f>
        <v>1000</v>
      </c>
      <c r="BR14" s="39">
        <v>3</v>
      </c>
      <c r="BS14" s="40">
        <v>5</v>
      </c>
      <c r="BT14" s="40">
        <v>5</v>
      </c>
      <c r="BU14" s="40">
        <v>4</v>
      </c>
      <c r="BV14" s="40">
        <v>5</v>
      </c>
      <c r="BW14" s="40">
        <v>4</v>
      </c>
      <c r="BX14" s="40">
        <v>5</v>
      </c>
      <c r="BY14" s="40">
        <v>4</v>
      </c>
      <c r="BZ14" s="40">
        <v>4</v>
      </c>
      <c r="CA14" s="40">
        <v>3</v>
      </c>
      <c r="CB14" s="40">
        <v>5</v>
      </c>
      <c r="CC14" s="40">
        <v>5</v>
      </c>
      <c r="CD14" s="26">
        <f>BR14*BR$10+BS14*BS$10+BT14*BT$10+BU14*BU$10+BV14*BV$10+BW14*BW$10+BX14*BX$10+BY14*BY$10+BZ14*BZ$10+CA14*CA$10+CB$10*CB14+CC$10*CC14</f>
        <v>610</v>
      </c>
      <c r="CE14" s="111">
        <f>CD17*1000/(MAX(CD$17,CD$25,CD$33,CD$41,CD$49,CD$57,CD$65,CD$73,CD$81,CD$89))</f>
        <v>979.13322632423751</v>
      </c>
    </row>
    <row r="15" spans="1:83" ht="12.75" customHeight="1" x14ac:dyDescent="0.2">
      <c r="A15" s="137"/>
      <c r="B15" s="141"/>
      <c r="C15" s="142"/>
      <c r="D15" s="41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27">
        <f>D15*D$10+E15*E$10+F15*F$10+G15*G$10+H15*H$10+I15*I$10+J15*J$10+K15*K$10+L15*L$10+M15*M$10+N$10*N15+O$10*O15</f>
        <v>0</v>
      </c>
      <c r="Q15" s="112"/>
      <c r="T15" s="41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27">
        <f>T15*T$10+U15*U$10+V15*V$10+W15*W$10+X15*X$10+Y15*Y$10+Z15*Z$10+AA15*AA$10+AB15*AB$10+AC15*AC$10+AD$10*AD15+AE$10*AE15</f>
        <v>0</v>
      </c>
      <c r="AG15" s="112"/>
      <c r="AK15" s="41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27">
        <f>AK15*AK$10+AL15*AL$10+AM15*AM$10+AN15*AN$10+AO15*AO$10+AP15*AP$10+AQ15*AQ$10+AR15*AR$10+AS15*AS$10+AT15*AT$10+AU$10*AU15+AV$10*AV15</f>
        <v>0</v>
      </c>
      <c r="AX15" s="112"/>
      <c r="BB15" s="41">
        <v>0</v>
      </c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>
        <v>0</v>
      </c>
      <c r="BJ15" s="42">
        <v>0</v>
      </c>
      <c r="BK15" s="42">
        <v>0</v>
      </c>
      <c r="BL15" s="42">
        <v>0</v>
      </c>
      <c r="BM15" s="42">
        <v>0</v>
      </c>
      <c r="BN15" s="27">
        <f>BB15*BB$10+BC15*BC$10+BD15*BD$10+BE15*BE$10+BF15*BF$10+BG15*BG$10+BH15*BH$10+BI15*BI$10+BJ15*BJ$10+BK15*BK$10+BL$10*BL15+BM$10*BM15</f>
        <v>0</v>
      </c>
      <c r="BO15" s="112"/>
      <c r="BR15" s="41">
        <v>0</v>
      </c>
      <c r="BS15" s="42">
        <v>0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42">
        <v>0</v>
      </c>
      <c r="CC15" s="42">
        <v>0</v>
      </c>
      <c r="CD15" s="27">
        <f>BR15*BR$10+BS15*BS$10+BT15*BT$10+BU15*BU$10+BV15*BV$10+BW15*BW$10+BX15*BX$10+BY15*BY$10+BZ15*BZ$10+CA15*CA$10+CB$10*CB15+CC$10*CC15</f>
        <v>0</v>
      </c>
      <c r="CE15" s="112"/>
    </row>
    <row r="16" spans="1:83" ht="12.75" customHeight="1" x14ac:dyDescent="0.2">
      <c r="A16" s="137"/>
      <c r="B16" s="141"/>
      <c r="C16" s="142"/>
      <c r="D16" s="41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27">
        <f>D16*D$10+E16*E$10+F16*F$10+G16*G$10+H16*H$10+I16*I$10+J16*J$10+K16*K$10+L16*L$10+M16*M$10+N$10*N16+O$10*O16</f>
        <v>0</v>
      </c>
      <c r="Q16" s="112"/>
      <c r="T16" s="41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27">
        <f>T16*T$10+U16*U$10+V16*V$10+W16*W$10+X16*X$10+Y16*Y$10+Z16*Z$10+AA16*AA$10+AB16*AB$10+AC16*AC$10+AD$10*AD16+AE$10*AE16</f>
        <v>0</v>
      </c>
      <c r="AG16" s="112"/>
      <c r="AJ16">
        <f>0.4*AG14+0.6*AG18</f>
        <v>907.53512132822482</v>
      </c>
      <c r="AK16" s="41">
        <v>0</v>
      </c>
      <c r="AL16" s="42">
        <v>0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27">
        <f>AK16*AK$10+AL16*AL$10+AM16*AM$10+AN16*AN$10+AO16*AO$10+AP16*AP$10+AQ16*AQ$10+AR16*AR$10+AS16*AS$10+AT16*AT$10+AU$10*AU16+AV$10*AV16</f>
        <v>0</v>
      </c>
      <c r="AX16" s="112"/>
      <c r="BB16" s="41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>
        <v>0</v>
      </c>
      <c r="BJ16" s="42">
        <v>0</v>
      </c>
      <c r="BK16" s="42">
        <v>0</v>
      </c>
      <c r="BL16" s="42">
        <v>0</v>
      </c>
      <c r="BM16" s="42">
        <v>0</v>
      </c>
      <c r="BN16" s="27">
        <f>BB16*BB$10+BC16*BC$10+BD16*BD$10+BE16*BE$10+BF16*BF$10+BG16*BG$10+BH16*BH$10+BI16*BI$10+BJ16*BJ$10+BK16*BK$10+BL$10*BL16+BM$10*BM16</f>
        <v>0</v>
      </c>
      <c r="BO16" s="112"/>
      <c r="BR16" s="41">
        <v>0</v>
      </c>
      <c r="BS16" s="42">
        <v>0</v>
      </c>
      <c r="BT16" s="42">
        <v>0</v>
      </c>
      <c r="BU16" s="42">
        <v>0</v>
      </c>
      <c r="BV16" s="42">
        <v>0</v>
      </c>
      <c r="BW16" s="42">
        <v>0</v>
      </c>
      <c r="BX16" s="42">
        <v>0</v>
      </c>
      <c r="BY16" s="42">
        <v>0</v>
      </c>
      <c r="BZ16" s="42">
        <v>0</v>
      </c>
      <c r="CA16" s="42">
        <v>0</v>
      </c>
      <c r="CB16" s="42">
        <v>0</v>
      </c>
      <c r="CC16" s="42">
        <v>0</v>
      </c>
      <c r="CD16" s="27">
        <f>BR16*BR$10+BS16*BS$10+BT16*BT$10+BU16*BU$10+BV16*BV$10+BW16*BW$10+BX16*BX$10+BY16*BY$10+BZ16*BZ$10+CA16*CA$10+CB$10*CB16+CC$10*CC16</f>
        <v>0</v>
      </c>
      <c r="CE16" s="112"/>
    </row>
    <row r="17" spans="1:84" ht="15" customHeight="1" thickBot="1" x14ac:dyDescent="0.3">
      <c r="A17" s="137"/>
      <c r="B17" s="141"/>
      <c r="C17" s="142"/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6">
        <f>P14+P15+P16</f>
        <v>735</v>
      </c>
      <c r="Q17" s="113"/>
      <c r="T17" s="47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6">
        <f>AF14+AF15+AF16</f>
        <v>602</v>
      </c>
      <c r="AG17" s="113"/>
      <c r="AK17" s="47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6">
        <f>AW14+AW15+AW16</f>
        <v>621</v>
      </c>
      <c r="AX17" s="113"/>
      <c r="BA17">
        <f>BO14*0.4+0.6*AX18</f>
        <v>883.20855614973266</v>
      </c>
      <c r="BB17" s="47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6">
        <f>BN14+BN15+BN16</f>
        <v>741</v>
      </c>
      <c r="BO17" s="113"/>
      <c r="BR17" s="47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6">
        <f>CD14+CD15+CD16</f>
        <v>610</v>
      </c>
      <c r="CE17" s="113"/>
      <c r="CF17">
        <f>0.4*CE14+0.6*CE18</f>
        <v>967.68692753039579</v>
      </c>
    </row>
    <row r="18" spans="1:84" ht="14.25" customHeight="1" x14ac:dyDescent="0.2">
      <c r="A18" s="137"/>
      <c r="B18" s="141"/>
      <c r="C18" s="142"/>
      <c r="D18" s="10">
        <v>5</v>
      </c>
      <c r="E18" s="11">
        <v>0</v>
      </c>
      <c r="F18" s="11">
        <v>6</v>
      </c>
      <c r="G18" s="11">
        <v>6</v>
      </c>
      <c r="H18" s="11">
        <v>3</v>
      </c>
      <c r="I18" s="11">
        <v>6</v>
      </c>
      <c r="J18" s="11">
        <v>4</v>
      </c>
      <c r="K18" s="11">
        <v>5</v>
      </c>
      <c r="L18" s="11">
        <v>6</v>
      </c>
      <c r="M18" s="11">
        <v>3</v>
      </c>
      <c r="N18" s="11">
        <v>5</v>
      </c>
      <c r="O18" s="11">
        <v>5</v>
      </c>
      <c r="P18" s="27">
        <f>D18*D$11+E18*E$11+F18*F$11+G18*G$11+H18*H$11+I18*I$11+J18*J$11+K18*K$11+L18*L$11+M18*M$11+N$11*N18+O$11*O18</f>
        <v>743</v>
      </c>
      <c r="Q18" s="114">
        <f>P21*1000/(MAX(P$21,P$29,P$37,P$45,P$53,P$61,P$69,P$77,P$85,P$93))</f>
        <v>927.59051186017473</v>
      </c>
      <c r="T18" s="10">
        <v>4</v>
      </c>
      <c r="U18" s="11">
        <v>0</v>
      </c>
      <c r="V18" s="11">
        <v>4</v>
      </c>
      <c r="W18" s="11">
        <v>4</v>
      </c>
      <c r="X18" s="11">
        <v>3</v>
      </c>
      <c r="Y18" s="11">
        <v>5</v>
      </c>
      <c r="Z18" s="11">
        <v>5</v>
      </c>
      <c r="AA18" s="11">
        <v>2</v>
      </c>
      <c r="AB18" s="11">
        <v>4</v>
      </c>
      <c r="AC18" s="11">
        <v>3</v>
      </c>
      <c r="AD18" s="11">
        <v>5</v>
      </c>
      <c r="AE18" s="11">
        <v>5</v>
      </c>
      <c r="AF18" s="27">
        <f>T18*T$11+U18*U$11+V18*V$11+W18*W$11+X18*X$11+Y18*Y$11+Z18*Z$11+AA18*AA$11+AB18*AB$11+AC18*AC$11+AD$11*AD18+AE$11*AE18</f>
        <v>689</v>
      </c>
      <c r="AG18" s="114">
        <f>AF21*1000/(MAX(AF$21,AF$29,AF$37,AF$45,AF$53,AF$61,AF$69,AF$77,AF$85,AF$93))</f>
        <v>1000</v>
      </c>
      <c r="AK18" s="10">
        <v>4</v>
      </c>
      <c r="AL18" s="11">
        <v>3</v>
      </c>
      <c r="AM18" s="11">
        <v>4</v>
      </c>
      <c r="AN18" s="11">
        <v>3</v>
      </c>
      <c r="AO18" s="11">
        <v>0</v>
      </c>
      <c r="AP18" s="11">
        <v>2</v>
      </c>
      <c r="AQ18" s="11">
        <v>5</v>
      </c>
      <c r="AR18" s="11">
        <v>5</v>
      </c>
      <c r="AS18" s="11">
        <v>4</v>
      </c>
      <c r="AT18" s="11">
        <v>5</v>
      </c>
      <c r="AU18" s="11">
        <v>5</v>
      </c>
      <c r="AV18" s="11">
        <v>5</v>
      </c>
      <c r="AW18" s="27">
        <f>AK18*AK$11+AL18*AL$11+AM18*AM$11+AN18*AN$11+AO18*AO$11+AP18*AP$11+AQ18*AQ$11+AR18*AR$11+AS18*AS$11+AT18*AT$11+AU$11*AU18+AV$11*AV18</f>
        <v>753</v>
      </c>
      <c r="AX18" s="114">
        <f>AW21*1000/(MAX(AW$21,AW$29,AW$37,AW$45,AW$53,AW$61,AW$69,AW$77,AW$85,AW$93))</f>
        <v>805.34759358288773</v>
      </c>
      <c r="BB18" s="10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27">
        <f>BB18*BB$11+BC18*BC$11+BD18*BD$11+BE18*BE$11+BF18*BF$11+BG18*BG$11+BH18*BH$11+BI18*BI$11+BJ18*BJ$11+BK18*BK$11+BL$11*BL18+BM$11*BM18</f>
        <v>0</v>
      </c>
      <c r="BO18" s="114" t="e">
        <f>BN21*1000/(MAX(BN$21,BN$29,BN$37,BN$45,BN$53,BN$61,BN$69,BN$77,BN$85,BN$93))</f>
        <v>#DIV/0!</v>
      </c>
      <c r="BR18" s="10">
        <v>6</v>
      </c>
      <c r="BS18" s="11">
        <v>5</v>
      </c>
      <c r="BT18" s="11">
        <v>6</v>
      </c>
      <c r="BU18" s="11">
        <v>6</v>
      </c>
      <c r="BV18" s="11">
        <v>3</v>
      </c>
      <c r="BW18" s="11">
        <v>4</v>
      </c>
      <c r="BX18" s="11">
        <v>6</v>
      </c>
      <c r="BY18" s="11">
        <v>4</v>
      </c>
      <c r="BZ18" s="11">
        <v>5</v>
      </c>
      <c r="CA18" s="11">
        <v>5</v>
      </c>
      <c r="CB18" s="11">
        <v>5</v>
      </c>
      <c r="CC18" s="11">
        <v>5</v>
      </c>
      <c r="CD18" s="27">
        <f>BR18*BR$11+BS18*BS$11+BT18*BT$11+BU18*BU$11+BV18*BV$11+BW18*BW$11+BX18*BX$11+BY18*BY$11+BZ18*BZ$11+CA18*CA$11+CB$11*CB18+CC$11*CC18</f>
        <v>1370</v>
      </c>
      <c r="CE18" s="114">
        <f>CD21*1000/(MAX(CD$21,CD$29,CD$37,CD$45,CD$53,CD$61,CD$69,CD$77,CD$85,CD$93))</f>
        <v>960.05606166783457</v>
      </c>
    </row>
    <row r="19" spans="1:84" ht="12.75" customHeight="1" thickBot="1" x14ac:dyDescent="0.25">
      <c r="A19" s="137"/>
      <c r="B19" s="141"/>
      <c r="C19" s="142"/>
      <c r="D19" s="13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7">
        <f>D19*D$11+E19*E$11+F19*F$11+G19*G$11+H19*H$11+I19*I$11+J19*J$11+K19*K$11+L19*L$11+M19*M$11+N$11*N19+O$11*O19</f>
        <v>0</v>
      </c>
      <c r="Q19" s="115"/>
      <c r="T19" s="13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27">
        <f>T19*T$11+U19*U$11+V19*V$11+W19*W$11+X19*X$11+Y19*Y$11+Z19*Z$11+AA19*AA$11+AB19*AB$11+AC19*AC$11+AD$11*AD19+AE$11*AE19</f>
        <v>0</v>
      </c>
      <c r="AG19" s="115"/>
      <c r="AK19" s="13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27">
        <f>AK19*AK$11+AL19*AL$11+AM19*AM$11+AN19*AN$11+AO19*AO$11+AP19*AP$11+AQ19*AQ$11+AR19*AR$11+AS19*AS$11+AT19*AT$11+AU$11*AU19+AV$11*AV19</f>
        <v>0</v>
      </c>
      <c r="AX19" s="115"/>
      <c r="BB19" s="13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27">
        <f>BB19*BB$11+BC19*BC$11+BD19*BD$11+BE19*BE$11+BF19*BF$11+BG19*BG$11+BH19*BH$11+BI19*BI$11+BJ19*BJ$11+BK19*BK$11+BL$11*BL19+BM$11*BM19</f>
        <v>0</v>
      </c>
      <c r="BO19" s="115"/>
      <c r="BR19" s="13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27">
        <f>BR19*BR$11+BS19*BS$11+BT19*BT$11+BU19*BU$11+BV19*BV$11+BW19*BW$11+BX19*BX$11+BY19*BY$11+BZ19*BZ$11+CA19*CA$11+CB$11*CB19+CC$11*CC19</f>
        <v>0</v>
      </c>
      <c r="CE19" s="115"/>
    </row>
    <row r="20" spans="1:84" ht="12.75" customHeight="1" thickBot="1" x14ac:dyDescent="0.25">
      <c r="A20" s="137"/>
      <c r="B20" s="36" t="s">
        <v>9</v>
      </c>
      <c r="C20" s="36" t="s">
        <v>91</v>
      </c>
      <c r="D20" s="13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27">
        <f>D20*D$11+E20*E$11+F20*F$11+G20*G$11+H20*H$11+I20*I$11+J20*J$11+K20*K$11+L20*L$11+M20*M$11+N$11*N20+O$11*O20</f>
        <v>0</v>
      </c>
      <c r="Q20" s="115"/>
      <c r="T20" s="13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27">
        <f>T20*T$11+U20*U$11+V20*V$11+W20*W$11+X20*X$11+Y20*Y$11+Z20*Z$11+AA20*AA$11+AB20*AB$11+AC20*AC$11+AD$11*AD20+AE$11*AE20</f>
        <v>0</v>
      </c>
      <c r="AG20" s="115"/>
      <c r="AK20" s="13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27">
        <f>AK20*AK$11+AL20*AL$11+AM20*AM$11+AN20*AN$11+AO20*AO$11+AP20*AP$11+AQ20*AQ$11+AR20*AR$11+AS20*AS$11+AT20*AT$11+AU$11*AU20+AV$11*AV20</f>
        <v>0</v>
      </c>
      <c r="AX20" s="115"/>
      <c r="BB20" s="13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27">
        <f>BB20*BB$11+BC20*BC$11+BD20*BD$11+BE20*BE$11+BF20*BF$11+BG20*BG$11+BH20*BH$11+BI20*BI$11+BJ20*BJ$11+BK20*BK$11+BL$11*BL20+BM$11*BM20</f>
        <v>0</v>
      </c>
      <c r="BO20" s="115"/>
      <c r="BR20" s="13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27">
        <f>BR20*BR$11+BS20*BS$11+BT20*BT$11+BU20*BU$11+BV20*BV$11+BW20*BW$11+BX20*BX$11+BY20*BY$11+BZ20*BZ$11+CA20*CA$11+CB$11*CB20+CC$11*CC20</f>
        <v>0</v>
      </c>
      <c r="CE20" s="115"/>
    </row>
    <row r="21" spans="1:84" ht="15" customHeight="1" thickBot="1" x14ac:dyDescent="0.3">
      <c r="A21" s="138"/>
      <c r="B21" s="37">
        <f>Q14</f>
        <v>982.62032085561498</v>
      </c>
      <c r="C21" s="38">
        <f>Q18</f>
        <v>927.59051186017473</v>
      </c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35">
        <f>P18+P19+P20</f>
        <v>743</v>
      </c>
      <c r="Q21" s="116"/>
      <c r="T21" s="47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35">
        <f>AF18+AF19+AF20</f>
        <v>689</v>
      </c>
      <c r="AG21" s="116"/>
      <c r="AK21" s="47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35">
        <f>AW18+AW19+AW20</f>
        <v>753</v>
      </c>
      <c r="AX21" s="116"/>
      <c r="BB21" s="47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35">
        <f>BN18+BN19+BN20</f>
        <v>0</v>
      </c>
      <c r="BO21" s="116"/>
      <c r="BR21" s="47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35">
        <f>CD18+CD19+CD20</f>
        <v>1370</v>
      </c>
      <c r="CE21" s="116"/>
    </row>
    <row r="22" spans="1:84" ht="14.25" customHeight="1" x14ac:dyDescent="0.2">
      <c r="A22" s="136" t="str">
        <f>Clasifficación!A11</f>
        <v>B_1</v>
      </c>
      <c r="B22" s="139" t="str">
        <f>Clasifficación!B11</f>
        <v>DANIEL GOMEZ MILLAN</v>
      </c>
      <c r="C22" s="140"/>
      <c r="D22" s="39">
        <v>4</v>
      </c>
      <c r="E22" s="40">
        <v>6</v>
      </c>
      <c r="F22" s="40">
        <v>6</v>
      </c>
      <c r="G22" s="40">
        <v>4</v>
      </c>
      <c r="H22" s="40">
        <v>5</v>
      </c>
      <c r="I22" s="40">
        <v>5</v>
      </c>
      <c r="J22" s="40">
        <v>6</v>
      </c>
      <c r="K22" s="40">
        <v>6</v>
      </c>
      <c r="L22" s="40">
        <v>6</v>
      </c>
      <c r="M22" s="40">
        <v>4</v>
      </c>
      <c r="N22" s="40">
        <v>5</v>
      </c>
      <c r="O22" s="40">
        <v>5</v>
      </c>
      <c r="P22" s="26">
        <f>D22*D$10+E22*E$10+F22*F$10+G22*G$10+H22*H$10+I22*I$10+J22*J$10+K22*K$10+L22*L$10+M22*M$10+N$10*N22+O$10*O22</f>
        <v>748</v>
      </c>
      <c r="Q22" s="111">
        <f>P25*1000/(MAX(P$17,P$25,P$33,P$41,P$49,P$57,P$65,P$73,P$81,P$89))</f>
        <v>1000</v>
      </c>
      <c r="T22" s="39">
        <v>6</v>
      </c>
      <c r="U22" s="40">
        <v>6</v>
      </c>
      <c r="V22" s="40">
        <v>7</v>
      </c>
      <c r="W22" s="40">
        <v>6</v>
      </c>
      <c r="X22" s="40">
        <v>5</v>
      </c>
      <c r="Y22" s="40">
        <v>6</v>
      </c>
      <c r="Z22" s="40">
        <v>6</v>
      </c>
      <c r="AA22" s="40">
        <v>5</v>
      </c>
      <c r="AB22" s="40">
        <v>5</v>
      </c>
      <c r="AC22" s="40">
        <v>3</v>
      </c>
      <c r="AD22" s="40">
        <v>5</v>
      </c>
      <c r="AE22" s="40">
        <v>5</v>
      </c>
      <c r="AF22" s="26">
        <f>T22*T$10+U22*U$10+V22*V$10+W22*W$10+X22*X$10+Y22*Y$10+Z22*Z$10+AA22*AA$10+AB22*AB$10+AC22*AC$10+AD$10*AD22+AE$10*AE22</f>
        <v>783</v>
      </c>
      <c r="AG22" s="111">
        <f>AF25*1000/(MAX(AF$17,AF$25,AF$33,AF$41,AF$49,AF$57,AF$65,AF$73,AF$81,AF$89))</f>
        <v>1000</v>
      </c>
      <c r="AK22" s="39">
        <v>5</v>
      </c>
      <c r="AL22" s="40">
        <v>5</v>
      </c>
      <c r="AM22" s="40">
        <v>6</v>
      </c>
      <c r="AN22" s="40">
        <v>4</v>
      </c>
      <c r="AO22" s="40">
        <v>6</v>
      </c>
      <c r="AP22" s="40">
        <v>6</v>
      </c>
      <c r="AQ22" s="40">
        <v>4</v>
      </c>
      <c r="AR22" s="40">
        <v>6</v>
      </c>
      <c r="AS22" s="40">
        <v>5</v>
      </c>
      <c r="AT22" s="40">
        <v>5</v>
      </c>
      <c r="AU22" s="40">
        <v>5</v>
      </c>
      <c r="AV22" s="40">
        <v>5</v>
      </c>
      <c r="AW22" s="26">
        <f>AK22*AK$10+AL22*AL$10+AM22*AM$10+AN22*AN$10+AO22*AO$10+AP22*AP$10+AQ22*AQ$10+AR22*AR$10+AS22*AS$10+AT22*AT$10+AU$10*AU22+AV$10*AV22</f>
        <v>757</v>
      </c>
      <c r="AX22" s="111">
        <f>AW25*1000/(MAX(AW$17,AW$25,AW$33,AW$41,AW$49,AW$57,AW$65,AW$73,AW$81,AW$89))</f>
        <v>1000</v>
      </c>
      <c r="BB22" s="39">
        <v>6</v>
      </c>
      <c r="BC22" s="40">
        <v>6</v>
      </c>
      <c r="BD22" s="40">
        <v>7</v>
      </c>
      <c r="BE22" s="40">
        <v>4</v>
      </c>
      <c r="BF22" s="40">
        <v>5</v>
      </c>
      <c r="BG22" s="40">
        <v>6</v>
      </c>
      <c r="BH22" s="40">
        <v>6</v>
      </c>
      <c r="BI22" s="40">
        <v>6</v>
      </c>
      <c r="BJ22" s="40">
        <v>5</v>
      </c>
      <c r="BK22" s="40">
        <v>0</v>
      </c>
      <c r="BL22" s="40">
        <v>5</v>
      </c>
      <c r="BM22" s="40">
        <v>5</v>
      </c>
      <c r="BN22" s="26">
        <f>BB22*BB$10+BC22*BC$10+BD22*BD$10+BE22*BE$10+BF22*BF$10+BG22*BG$10+BH22*BH$10+BI22*BI$10+BJ22*BJ$10+BK22*BK$10+BL$10*BL22+BM$10*BM22</f>
        <v>741</v>
      </c>
      <c r="BO22" s="111">
        <f>BN25*1000/(MAX(BN$17,BN$25,BN$33,BN$41,BN$49,BN$57,BN$65,BN$73,BN$81,BN$89))</f>
        <v>1000</v>
      </c>
      <c r="BR22" s="39">
        <v>6</v>
      </c>
      <c r="BS22" s="40">
        <v>6</v>
      </c>
      <c r="BT22" s="40">
        <v>6</v>
      </c>
      <c r="BU22" s="40">
        <v>7</v>
      </c>
      <c r="BV22" s="40">
        <v>5</v>
      </c>
      <c r="BW22" s="40">
        <v>0</v>
      </c>
      <c r="BX22" s="40">
        <v>4</v>
      </c>
      <c r="BY22" s="40">
        <v>4</v>
      </c>
      <c r="BZ22" s="40">
        <v>4</v>
      </c>
      <c r="CA22" s="40">
        <v>0</v>
      </c>
      <c r="CB22" s="40">
        <v>5</v>
      </c>
      <c r="CC22" s="40">
        <v>5</v>
      </c>
      <c r="CD22" s="26">
        <f>BR22*BR$10+BS22*BS$10+BT22*BT$10+BU22*BU$10+BV22*BV$10+BW22*BW$10+BX22*BX$10+BY22*BY$10+BZ22*BZ$10+CA22*CA$10+CB$10*CB22+CC$10*CC22</f>
        <v>583</v>
      </c>
      <c r="CE22" s="111">
        <f>CD25*1000/(MAX(CD$17,CD$25,CD$33,CD$41,CD$49,CD$57,CD$65,CD$73,CD$81,CD$89))</f>
        <v>935.79454253611561</v>
      </c>
    </row>
    <row r="23" spans="1:84" ht="12.75" customHeight="1" x14ac:dyDescent="0.2">
      <c r="A23" s="137"/>
      <c r="B23" s="141"/>
      <c r="C23" s="142"/>
      <c r="D23" s="41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27">
        <f>D23*D$10+E23*E$10+F23*F$10+G23*G$10+H23*H$10+I23*I$10+J23*J$10+K23*K$10+L23*L$10+M23*M$10+N$10*N23+O$10*O23</f>
        <v>0</v>
      </c>
      <c r="Q23" s="112"/>
      <c r="T23" s="41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27">
        <f>T23*T$10+U23*U$10+V23*V$10+W23*W$10+X23*X$10+Y23*Y$10+Z23*Z$10+AA23*AA$10+AB23*AB$10+AC23*AC$10+AD$10*AD23+AE$10*AE23</f>
        <v>0</v>
      </c>
      <c r="AG23" s="112"/>
      <c r="AK23" s="41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27">
        <f>AK23*AK$10+AL23*AL$10+AM23*AM$10+AN23*AN$10+AO23*AO$10+AP23*AP$10+AQ23*AQ$10+AR23*AR$10+AS23*AS$10+AT23*AT$10+AU$10*AU23+AV$10*AV23</f>
        <v>0</v>
      </c>
      <c r="AX23" s="112"/>
      <c r="BB23" s="41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27">
        <f>BB23*BB$10+BC23*BC$10+BD23*BD$10+BE23*BE$10+BF23*BF$10+BG23*BG$10+BH23*BH$10+BI23*BI$10+BJ23*BJ$10+BK23*BK$10+BL$10*BL23+BM$10*BM23</f>
        <v>0</v>
      </c>
      <c r="BO23" s="112"/>
      <c r="BR23" s="41">
        <v>0</v>
      </c>
      <c r="BS23" s="42">
        <v>0</v>
      </c>
      <c r="BT23" s="42">
        <v>0</v>
      </c>
      <c r="BU23" s="42">
        <v>0</v>
      </c>
      <c r="BV23" s="42">
        <v>0</v>
      </c>
      <c r="BW23" s="42">
        <v>0</v>
      </c>
      <c r="BX23" s="42">
        <v>0</v>
      </c>
      <c r="BY23" s="42">
        <v>0</v>
      </c>
      <c r="BZ23" s="42">
        <v>0</v>
      </c>
      <c r="CA23" s="42">
        <v>0</v>
      </c>
      <c r="CB23" s="42">
        <v>0</v>
      </c>
      <c r="CC23" s="42">
        <v>0</v>
      </c>
      <c r="CD23" s="27">
        <f>BR23*BR$10+BS23*BS$10+BT23*BT$10+BU23*BU$10+BV23*BV$10+BW23*BW$10+BX23*BX$10+BY23*BY$10+BZ23*BZ$10+CA23*CA$10+CB$10*CB23+CC$10*CC23</f>
        <v>0</v>
      </c>
      <c r="CE23" s="112"/>
    </row>
    <row r="24" spans="1:84" ht="12.75" customHeight="1" x14ac:dyDescent="0.2">
      <c r="A24" s="137"/>
      <c r="B24" s="141"/>
      <c r="C24" s="142"/>
      <c r="D24" s="41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27">
        <f>D24*D$10+E24*E$10+F24*F$10+G24*G$10+H24*H$10+I24*I$10+J24*J$10+K24*K$10+L24*L$10+M24*M$10+N$10*N24+O$10*O24</f>
        <v>0</v>
      </c>
      <c r="Q24" s="112"/>
      <c r="T24" s="41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27">
        <f>T24*T$10+U24*U$10+V24*V$10+W24*W$10+X24*X$10+Y24*Y$10+Z24*Z$10+AA24*AA$10+AB24*AB$10+AC24*AC$10+AD$10*AD24+AE$10*AE24</f>
        <v>0</v>
      </c>
      <c r="AG24" s="112"/>
      <c r="AJ24">
        <f>0.4*AG22+0.6*AG26</f>
        <v>927.72133526850507</v>
      </c>
      <c r="AK24" s="41">
        <v>0</v>
      </c>
      <c r="AL24" s="4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27">
        <f>AK24*AK$10+AL24*AL$10+AM24*AM$10+AN24*AN$10+AO24*AO$10+AP24*AP$10+AQ24*AQ$10+AR24*AR$10+AS24*AS$10+AT24*AT$10+AU$10*AU24+AV$10*AV24</f>
        <v>0</v>
      </c>
      <c r="AX24" s="112"/>
      <c r="BB24" s="41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42">
        <v>0</v>
      </c>
      <c r="BM24" s="42">
        <v>0</v>
      </c>
      <c r="BN24" s="27">
        <f>BB24*BB$10+BC24*BC$10+BD24*BD$10+BE24*BE$10+BF24*BF$10+BG24*BG$10+BH24*BH$10+BI24*BI$10+BJ24*BJ$10+BK24*BK$10+BL$10*BL24+BM$10*BM24</f>
        <v>0</v>
      </c>
      <c r="BO24" s="112"/>
      <c r="BR24" s="41">
        <v>0</v>
      </c>
      <c r="BS24" s="42">
        <v>0</v>
      </c>
      <c r="BT24" s="42">
        <v>0</v>
      </c>
      <c r="BU24" s="42">
        <v>0</v>
      </c>
      <c r="BV24" s="42">
        <v>0</v>
      </c>
      <c r="BW24" s="42">
        <v>0</v>
      </c>
      <c r="BX24" s="42">
        <v>0</v>
      </c>
      <c r="BY24" s="42">
        <v>0</v>
      </c>
      <c r="BZ24" s="42">
        <v>0</v>
      </c>
      <c r="CA24" s="42">
        <v>0</v>
      </c>
      <c r="CB24" s="42">
        <v>0</v>
      </c>
      <c r="CC24" s="42">
        <v>0</v>
      </c>
      <c r="CD24" s="27">
        <f>BR24*BR$10+BS24*BS$10+BT24*BT$10+BU24*BU$10+BV24*BV$10+BW24*BW$10+BX24*BX$10+BY24*BY$10+BZ24*BZ$10+CA24*CA$10+CB$10*CB24+CC$10*CC24</f>
        <v>0</v>
      </c>
      <c r="CE24" s="112"/>
    </row>
    <row r="25" spans="1:84" ht="15" customHeight="1" thickBot="1" x14ac:dyDescent="0.3">
      <c r="A25" s="137"/>
      <c r="B25" s="141"/>
      <c r="C25" s="1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6">
        <f>P22+P23+P24</f>
        <v>748</v>
      </c>
      <c r="Q25" s="113"/>
      <c r="T25" s="47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6">
        <f>AF22+AF23+AF24</f>
        <v>783</v>
      </c>
      <c r="AG25" s="113"/>
      <c r="AK25" s="47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6">
        <f>AW22+AW23+AW24</f>
        <v>757</v>
      </c>
      <c r="AX25" s="113"/>
      <c r="BA25">
        <f>0.4*AX22+0.6*AX26</f>
        <v>476.36363636363637</v>
      </c>
      <c r="BB25" s="47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6">
        <f>BN22+BN23+BN24</f>
        <v>741</v>
      </c>
      <c r="BO25" s="113"/>
      <c r="BR25" s="47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6">
        <f>CD22+CD23+CD24</f>
        <v>583</v>
      </c>
      <c r="CE25" s="113"/>
      <c r="CF25">
        <f>0.4*CE22+0.6*CE26</f>
        <v>963.80625429545535</v>
      </c>
    </row>
    <row r="26" spans="1:84" ht="14.25" customHeight="1" x14ac:dyDescent="0.2">
      <c r="A26" s="137"/>
      <c r="B26" s="141"/>
      <c r="C26" s="142"/>
      <c r="D26" s="10">
        <v>7</v>
      </c>
      <c r="E26" s="11">
        <v>6</v>
      </c>
      <c r="F26" s="11">
        <v>0</v>
      </c>
      <c r="G26" s="11">
        <v>3</v>
      </c>
      <c r="H26" s="11">
        <v>5</v>
      </c>
      <c r="I26" s="11">
        <v>5</v>
      </c>
      <c r="J26" s="11">
        <v>5</v>
      </c>
      <c r="K26" s="11">
        <v>3</v>
      </c>
      <c r="L26" s="11">
        <v>5</v>
      </c>
      <c r="M26" s="11">
        <v>4</v>
      </c>
      <c r="N26" s="11">
        <v>5</v>
      </c>
      <c r="O26" s="11">
        <v>5</v>
      </c>
      <c r="P26" s="27">
        <f>D26*D$11+E26*E$11+F26*F$11+G26*G$11+H26*H$11+I26*I$11+J26*J$11+K26*K$11+L26*L$11+M26*M$11+N$11*N26+O$11*O26</f>
        <v>801</v>
      </c>
      <c r="Q26" s="114">
        <f>P29*1000/(MAX(P$21,P$29,P$37,P$45,P$53,P$61,P$69,P$77,P$85,P$93))</f>
        <v>1000</v>
      </c>
      <c r="T26" s="10">
        <v>5</v>
      </c>
      <c r="U26" s="11">
        <v>2</v>
      </c>
      <c r="V26" s="11">
        <v>4</v>
      </c>
      <c r="W26" s="11">
        <v>3</v>
      </c>
      <c r="X26" s="11">
        <v>0</v>
      </c>
      <c r="Y26" s="11">
        <v>4</v>
      </c>
      <c r="Z26" s="11">
        <v>3</v>
      </c>
      <c r="AA26" s="11">
        <v>3</v>
      </c>
      <c r="AB26" s="11">
        <v>4</v>
      </c>
      <c r="AC26" s="11">
        <v>4</v>
      </c>
      <c r="AD26" s="11">
        <v>5</v>
      </c>
      <c r="AE26" s="11">
        <v>5</v>
      </c>
      <c r="AF26" s="27">
        <f>T26*T$11+U26*U$11+V26*V$11+W26*W$11+X26*X$11+Y26*Y$11+Z26*Z$11+AA26*AA$11+AB26*AB$11+AC26*AC$11+AD$11*AD26+AE$11*AE26</f>
        <v>606</v>
      </c>
      <c r="AG26" s="114">
        <f>AF29*1000/(MAX(AF$21,AF$29,AF$37,AF$45,AF$53,AF$61,AF$69,AF$77,AF$85,AF$93))</f>
        <v>879.53555878084182</v>
      </c>
      <c r="AK26" s="10">
        <v>2</v>
      </c>
      <c r="AL26" s="11">
        <v>3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5</v>
      </c>
      <c r="AV26" s="11">
        <v>5</v>
      </c>
      <c r="AW26" s="27">
        <f>AK26*AK$11+AL26*AL$11+AM26*AM$11+AN26*AN$11+AO26*AO$11+AP26*AP$11+AQ26*AQ$11+AR26*AR$11+AS26*AS$11+AT26*AT$11+AU$11*AU26+AV$11*AV26</f>
        <v>119</v>
      </c>
      <c r="AX26" s="114">
        <f>AW29*1000/(MAX(AW$21,AW$29,AW$37,AW$45,AW$53,AW$61,AW$69,AW$77,AW$85,AW$93))</f>
        <v>127.27272727272727</v>
      </c>
      <c r="BB26" s="10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27">
        <f>BB26*BB$11+BC26*BC$11+BD26*BD$11+BE26*BE$11+BF26*BF$11+BG26*BG$11+BH26*BH$11+BI26*BI$11+BJ26*BJ$11+BK26*BK$11+BL$11*BL26+BM$11*BM26</f>
        <v>0</v>
      </c>
      <c r="BO26" s="114" t="e">
        <f>BN29*1000/(MAX(BN$21,BN$29,BN$37,BN$45,BN$53,BN$61,BN$69,BN$77,BN$85,BN$93))</f>
        <v>#DIV/0!</v>
      </c>
      <c r="BR26" s="10">
        <v>6</v>
      </c>
      <c r="BS26" s="11">
        <v>6</v>
      </c>
      <c r="BT26" s="11">
        <v>4</v>
      </c>
      <c r="BU26" s="11">
        <v>6</v>
      </c>
      <c r="BV26" s="11">
        <v>5</v>
      </c>
      <c r="BW26" s="11">
        <v>5</v>
      </c>
      <c r="BX26" s="11">
        <v>7</v>
      </c>
      <c r="BY26" s="11">
        <v>5</v>
      </c>
      <c r="BZ26" s="11">
        <v>0</v>
      </c>
      <c r="CA26" s="11">
        <v>6</v>
      </c>
      <c r="CB26" s="11">
        <v>5</v>
      </c>
      <c r="CC26" s="11">
        <v>5</v>
      </c>
      <c r="CD26" s="27">
        <f>BR26*BR$11+BS26*BS$11+BT26*BT$11+BU26*BU$11+BV26*BV$11+BW26*BW$11+BX26*BX$11+BY26*BY$11+BZ26*BZ$11+CA26*CA$11+CB$11*CB26+CC$11*CC26</f>
        <v>1402</v>
      </c>
      <c r="CE26" s="114">
        <f>CD29*1000/(MAX(CD$21,CD$29,CD$37,CD$45,CD$53,CD$61,CD$69,CD$77,CD$85,CD$93))</f>
        <v>982.48072880168183</v>
      </c>
    </row>
    <row r="27" spans="1:84" ht="12.75" customHeight="1" thickBot="1" x14ac:dyDescent="0.25">
      <c r="A27" s="137"/>
      <c r="B27" s="141"/>
      <c r="C27" s="142"/>
      <c r="D27" s="13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7">
        <f>D27*D$11+E27*E$11+F27*F$11+G27*G$11+H27*H$11+I27*I$11+J27*J$11+K27*K$11+L27*L$11+M27*M$11+N$11*N27+O$11*O27</f>
        <v>0</v>
      </c>
      <c r="Q27" s="115"/>
      <c r="T27" s="13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27">
        <f>T27*T$11+U27*U$11+V27*V$11+W27*W$11+X27*X$11+Y27*Y$11+Z27*Z$11+AA27*AA$11+AB27*AB$11+AC27*AC$11+AD$11*AD27+AE$11*AE27</f>
        <v>0</v>
      </c>
      <c r="AG27" s="115"/>
      <c r="AK27" s="13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27">
        <f>AK27*AK$11+AL27*AL$11+AM27*AM$11+AN27*AN$11+AO27*AO$11+AP27*AP$11+AQ27*AQ$11+AR27*AR$11+AS27*AS$11+AT27*AT$11+AU$11*AU27+AV$11*AV27</f>
        <v>0</v>
      </c>
      <c r="AX27" s="115"/>
      <c r="BB27" s="13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27">
        <f>BB27*BB$11+BC27*BC$11+BD27*BD$11+BE27*BE$11+BF27*BF$11+BG27*BG$11+BH27*BH$11+BI27*BI$11+BJ27*BJ$11+BK27*BK$11+BL$11*BL27+BM$11*BM27</f>
        <v>0</v>
      </c>
      <c r="BO27" s="115"/>
      <c r="BR27" s="13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27">
        <f>BR27*BR$11+BS27*BS$11+BT27*BT$11+BU27*BU$11+BV27*BV$11+BW27*BW$11+BX27*BX$11+BY27*BY$11+BZ27*BZ$11+CA27*CA$11+CB$11*CB27+CC$11*CC27</f>
        <v>0</v>
      </c>
      <c r="CE27" s="115"/>
    </row>
    <row r="28" spans="1:84" ht="12.75" customHeight="1" thickBot="1" x14ac:dyDescent="0.25">
      <c r="A28" s="137"/>
      <c r="B28" s="36" t="s">
        <v>9</v>
      </c>
      <c r="C28" s="36" t="s">
        <v>91</v>
      </c>
      <c r="D28" s="13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7">
        <f>D28*D$11+E28*E$11+F28*F$11+G28*G$11+H28*H$11+I28*I$11+J28*J$11+K28*K$11+L28*L$11+M28*M$11+N$11*N28+O$11*O28</f>
        <v>0</v>
      </c>
      <c r="Q28" s="115"/>
      <c r="T28" s="13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27">
        <f>T28*T$11+U28*U$11+V28*V$11+W28*W$11+X28*X$11+Y28*Y$11+Z28*Z$11+AA28*AA$11+AB28*AB$11+AC28*AC$11+AD$11*AD28+AE$11*AE28</f>
        <v>0</v>
      </c>
      <c r="AG28" s="115"/>
      <c r="AK28" s="13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27">
        <f>AK28*AK$11+AL28*AL$11+AM28*AM$11+AN28*AN$11+AO28*AO$11+AP28*AP$11+AQ28*AQ$11+AR28*AR$11+AS28*AS$11+AT28*AT$11+AU$11*AU28+AV$11*AV28</f>
        <v>0</v>
      </c>
      <c r="AX28" s="115"/>
      <c r="BB28" s="13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27">
        <f>BB28*BB$11+BC28*BC$11+BD28*BD$11+BE28*BE$11+BF28*BF$11+BG28*BG$11+BH28*BH$11+BI28*BI$11+BJ28*BJ$11+BK28*BK$11+BL$11*BL28+BM$11*BM28</f>
        <v>0</v>
      </c>
      <c r="BO28" s="115"/>
      <c r="BR28" s="13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27">
        <f>BR28*BR$11+BS28*BS$11+BT28*BT$11+BU28*BU$11+BV28*BV$11+BW28*BW$11+BX28*BX$11+BY28*BY$11+BZ28*BZ$11+CA28*CA$11+CB$11*CB28+CC$11*CC28</f>
        <v>0</v>
      </c>
      <c r="CE28" s="115"/>
    </row>
    <row r="29" spans="1:84" ht="15" customHeight="1" thickBot="1" x14ac:dyDescent="0.3">
      <c r="A29" s="138"/>
      <c r="B29" s="37">
        <f>Q22</f>
        <v>1000</v>
      </c>
      <c r="C29" s="38">
        <f>Q26</f>
        <v>1000</v>
      </c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35">
        <f>P26+P27+P28</f>
        <v>801</v>
      </c>
      <c r="Q29" s="116"/>
      <c r="T29" s="47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35">
        <f>AF26+AF27+AF28</f>
        <v>606</v>
      </c>
      <c r="AG29" s="116"/>
      <c r="AK29" s="47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35">
        <f>AW26+AW27+AW28</f>
        <v>119</v>
      </c>
      <c r="AX29" s="116"/>
      <c r="BB29" s="47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35">
        <f>BN26+BN27+BN28</f>
        <v>0</v>
      </c>
      <c r="BO29" s="116"/>
      <c r="BR29" s="47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35">
        <f>CD26+CD27+CD28</f>
        <v>1402</v>
      </c>
      <c r="CE29" s="116"/>
    </row>
    <row r="30" spans="1:84" ht="14.25" customHeight="1" x14ac:dyDescent="0.2">
      <c r="A30" s="136" t="str">
        <f>Clasifficación!A12</f>
        <v>B_3</v>
      </c>
      <c r="B30" s="139" t="str">
        <f>Clasifficación!B12</f>
        <v>ANGEL GOMEZ DELGADO</v>
      </c>
      <c r="C30" s="140"/>
      <c r="D30" s="39">
        <v>5</v>
      </c>
      <c r="E30" s="40">
        <v>4</v>
      </c>
      <c r="F30" s="40">
        <v>5</v>
      </c>
      <c r="G30" s="40">
        <v>4</v>
      </c>
      <c r="H30" s="40">
        <v>4</v>
      </c>
      <c r="I30" s="40">
        <v>3</v>
      </c>
      <c r="J30" s="40">
        <v>0</v>
      </c>
      <c r="K30" s="40">
        <v>4</v>
      </c>
      <c r="L30" s="40">
        <v>6</v>
      </c>
      <c r="M30" s="40">
        <v>4</v>
      </c>
      <c r="N30" s="40">
        <v>5</v>
      </c>
      <c r="O30" s="40">
        <v>5</v>
      </c>
      <c r="P30" s="26">
        <f>D30*D$10+E30*E$10+F30*F$10+G30*G$10+H30*H$10+I30*I$10+J30*J$10+K30*K$10+L30*L$10+M30*M$10+N$10*N30+O$10*O30</f>
        <v>555</v>
      </c>
      <c r="Q30" s="111">
        <f>P33*1000/(MAX(P$17,P$25,P$33,P$41,P$49,P$57,P$65,P$73,P$81,P$89))</f>
        <v>741.97860962566847</v>
      </c>
      <c r="T30" s="39">
        <v>5</v>
      </c>
      <c r="U30" s="40">
        <v>6</v>
      </c>
      <c r="V30" s="40">
        <v>5</v>
      </c>
      <c r="W30" s="40">
        <v>6</v>
      </c>
      <c r="X30" s="40">
        <v>4</v>
      </c>
      <c r="Y30" s="40">
        <v>4</v>
      </c>
      <c r="Z30" s="40">
        <v>6</v>
      </c>
      <c r="AA30" s="40">
        <v>4</v>
      </c>
      <c r="AB30" s="40">
        <v>4</v>
      </c>
      <c r="AC30" s="40">
        <v>5</v>
      </c>
      <c r="AD30" s="40">
        <v>5</v>
      </c>
      <c r="AE30" s="40">
        <v>5</v>
      </c>
      <c r="AF30" s="26">
        <f>T30*T$10+U30*U$10+V30*V$10+W30*W$10+X30*X$10+Y30*Y$10+Z30*Z$10+AA30*AA$10+AB30*AB$10+AC30*AC$10+AD$10*AD30+AE$10*AE30</f>
        <v>685</v>
      </c>
      <c r="AG30" s="111">
        <f>AF33*1000/(MAX(AF$17,AF$25,AF$33,AF$41,AF$49,AF$57,AF$65,AF$73,AF$81,AF$89))</f>
        <v>874.84035759897824</v>
      </c>
      <c r="AK30" s="39">
        <v>3</v>
      </c>
      <c r="AL30" s="40">
        <v>5</v>
      </c>
      <c r="AM30" s="40">
        <v>5</v>
      </c>
      <c r="AN30" s="40">
        <v>3</v>
      </c>
      <c r="AO30" s="40">
        <v>5</v>
      </c>
      <c r="AP30" s="40">
        <v>6</v>
      </c>
      <c r="AQ30" s="40">
        <v>2</v>
      </c>
      <c r="AR30" s="40">
        <v>4</v>
      </c>
      <c r="AS30" s="40">
        <v>4</v>
      </c>
      <c r="AT30" s="40">
        <v>3</v>
      </c>
      <c r="AU30" s="40">
        <v>5</v>
      </c>
      <c r="AV30" s="40">
        <v>5</v>
      </c>
      <c r="AW30" s="26">
        <f>AK30*AK$10+AL30*AL$10+AM30*AM$10+AN30*AN$10+AO30*AO$10+AP30*AP$10+AQ30*AQ$10+AR30*AR$10+AS30*AS$10+AT30*AT$10+AU$10*AU30+AV$10*AV30</f>
        <v>598</v>
      </c>
      <c r="AX30" s="111">
        <f>AW33*1000/(MAX(AW$17,AW$25,AW$33,AW$41,AW$49,AW$57,AW$65,AW$73,AW$81,AW$89))</f>
        <v>789.96036988110961</v>
      </c>
      <c r="BB30" s="39">
        <v>6</v>
      </c>
      <c r="BC30" s="40">
        <v>5</v>
      </c>
      <c r="BD30" s="40">
        <v>3</v>
      </c>
      <c r="BE30" s="40">
        <v>5</v>
      </c>
      <c r="BF30" s="40">
        <v>6</v>
      </c>
      <c r="BG30" s="40">
        <v>6</v>
      </c>
      <c r="BH30" s="40">
        <v>6</v>
      </c>
      <c r="BI30" s="40">
        <v>4</v>
      </c>
      <c r="BJ30" s="40">
        <v>5</v>
      </c>
      <c r="BK30" s="40">
        <v>5</v>
      </c>
      <c r="BL30" s="40">
        <v>5</v>
      </c>
      <c r="BM30" s="40">
        <v>5</v>
      </c>
      <c r="BN30" s="26">
        <f>BB30*BB$10+BC30*BC$10+BD30*BD$10+BE30*BE$10+BF30*BF$10+BG30*BG$10+BH30*BH$10+BI30*BI$10+BJ30*BJ$10+BK30*BK$10+BL$10*BL30+BM$10*BM30</f>
        <v>713</v>
      </c>
      <c r="BO30" s="111">
        <f>BN33*1000/(MAX(BN$17,BN$25,BN$33,BN$41,BN$49,BN$57,BN$65,BN$73,BN$81,BN$89))</f>
        <v>962.21322537112007</v>
      </c>
      <c r="BR30" s="39">
        <v>4</v>
      </c>
      <c r="BS30" s="40">
        <v>5</v>
      </c>
      <c r="BT30" s="40">
        <v>5</v>
      </c>
      <c r="BU30" s="40">
        <v>3</v>
      </c>
      <c r="BV30" s="40">
        <v>5</v>
      </c>
      <c r="BW30" s="40">
        <v>4</v>
      </c>
      <c r="BX30" s="40">
        <v>5</v>
      </c>
      <c r="BY30" s="40">
        <v>4</v>
      </c>
      <c r="BZ30" s="40">
        <v>4</v>
      </c>
      <c r="CA30" s="40">
        <v>4</v>
      </c>
      <c r="CB30" s="40">
        <v>5</v>
      </c>
      <c r="CC30" s="40">
        <v>5</v>
      </c>
      <c r="CD30" s="26">
        <f>BR30*BR$10+BS30*BS$10+BT30*BT$10+BU30*BU$10+BV30*BV$10+BW30*BW$10+BX30*BX$10+BY30*BY$10+BZ30*BZ$10+CA30*CA$10+CB$10*CB30+CC$10*CC30</f>
        <v>623</v>
      </c>
      <c r="CE30" s="111">
        <f>CD33*1000/(MAX(CD$17,CD$25,CD$33,CD$41,CD$49,CD$57,CD$65,CD$73,CD$81,CD$89))</f>
        <v>1000</v>
      </c>
    </row>
    <row r="31" spans="1:84" ht="12.75" customHeight="1" x14ac:dyDescent="0.2">
      <c r="A31" s="137"/>
      <c r="B31" s="141"/>
      <c r="C31" s="142"/>
      <c r="D31" s="41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27">
        <f>D31*D$10+E31*E$10+F31*F$10+G31*G$10+H31*H$10+I31*I$10+J31*J$10+K31*K$10+L31*L$10+M31*M$10+N$10*N31+O$10*O31</f>
        <v>0</v>
      </c>
      <c r="Q31" s="112"/>
      <c r="T31" s="41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27">
        <f>T31*T$10+U31*U$10+V31*V$10+W31*W$10+X31*X$10+Y31*Y$10+Z31*Z$10+AA31*AA$10+AB31*AB$10+AC31*AC$10+AD$10*AD31+AE$10*AE31</f>
        <v>0</v>
      </c>
      <c r="AG31" s="112"/>
      <c r="AK31" s="41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27">
        <f>AK31*AK$10+AL31*AL$10+AM31*AM$10+AN31*AN$10+AO31*AO$10+AP31*AP$10+AQ31*AQ$10+AR31*AR$10+AS31*AS$10+AT31*AT$10+AU$10*AU31+AV$10*AV31</f>
        <v>0</v>
      </c>
      <c r="AX31" s="112"/>
      <c r="BB31" s="41">
        <v>0</v>
      </c>
      <c r="BC31" s="42">
        <v>0</v>
      </c>
      <c r="BD31" s="42">
        <v>0</v>
      </c>
      <c r="BE31" s="42">
        <v>0</v>
      </c>
      <c r="BF31" s="42">
        <v>0</v>
      </c>
      <c r="BG31" s="42">
        <v>0</v>
      </c>
      <c r="BH31" s="42">
        <v>0</v>
      </c>
      <c r="BI31" s="42">
        <v>0</v>
      </c>
      <c r="BJ31" s="42">
        <v>0</v>
      </c>
      <c r="BK31" s="42">
        <v>0</v>
      </c>
      <c r="BL31" s="42">
        <v>0</v>
      </c>
      <c r="BM31" s="42">
        <v>0</v>
      </c>
      <c r="BN31" s="27">
        <f>BB31*BB$10+BC31*BC$10+BD31*BD$10+BE31*BE$10+BF31*BF$10+BG31*BG$10+BH31*BH$10+BI31*BI$10+BJ31*BJ$10+BK31*BK$10+BL$10*BL31+BM$10*BM31</f>
        <v>0</v>
      </c>
      <c r="BO31" s="112"/>
      <c r="BR31" s="41">
        <v>0</v>
      </c>
      <c r="BS31" s="42">
        <v>0</v>
      </c>
      <c r="BT31" s="42">
        <v>0</v>
      </c>
      <c r="BU31" s="42">
        <v>0</v>
      </c>
      <c r="BV31" s="42">
        <v>0</v>
      </c>
      <c r="BW31" s="42">
        <v>0</v>
      </c>
      <c r="BX31" s="42">
        <v>0</v>
      </c>
      <c r="BY31" s="42">
        <v>0</v>
      </c>
      <c r="BZ31" s="42">
        <v>0</v>
      </c>
      <c r="CA31" s="42">
        <v>0</v>
      </c>
      <c r="CB31" s="42">
        <v>0</v>
      </c>
      <c r="CC31" s="42">
        <v>0</v>
      </c>
      <c r="CD31" s="27">
        <f>BR31*BR$10+BS31*BS$10+BT31*BT$10+BU31*BU$10+BV31*BV$10+BW31*BW$10+BX31*BX$10+BY31*BY$10+BZ31*BZ$10+CA31*CA$10+CB$10*CB31+CC$10*CC31</f>
        <v>0</v>
      </c>
      <c r="CE31" s="112"/>
    </row>
    <row r="32" spans="1:84" ht="12.75" customHeight="1" x14ac:dyDescent="0.2">
      <c r="A32" s="137"/>
      <c r="B32" s="141"/>
      <c r="C32" s="142"/>
      <c r="D32" s="41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27">
        <f>D32*D$10+E32*E$10+F32*F$10+G32*G$10+H32*H$10+I32*I$10+J32*J$10+K32*K$10+L32*L$10+M32*M$10+N$10*N32+O$10*O32</f>
        <v>0</v>
      </c>
      <c r="Q32" s="112"/>
      <c r="T32" s="41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27">
        <f>T32*T$10+U32*U$10+V32*V$10+W32*W$10+X32*X$10+Y32*Y$10+Z32*Z$10+AA32*AA$10+AB32*AB$10+AC32*AC$10+AD$10*AD32+AE$10*AE32</f>
        <v>0</v>
      </c>
      <c r="AG32" s="112"/>
      <c r="AJ32">
        <f>0.4*AG30+0.6*AG34</f>
        <v>881.1407874517829</v>
      </c>
      <c r="AK32" s="41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v>0</v>
      </c>
      <c r="AU32" s="42">
        <v>0</v>
      </c>
      <c r="AV32" s="42">
        <v>0</v>
      </c>
      <c r="AW32" s="27">
        <f>AK32*AK$10+AL32*AL$10+AM32*AM$10+AN32*AN$10+AO32*AO$10+AP32*AP$10+AQ32*AQ$10+AR32*AR$10+AS32*AS$10+AT32*AT$10+AU$10*AU32+AV$10*AV32</f>
        <v>0</v>
      </c>
      <c r="AX32" s="112"/>
      <c r="BB32" s="41">
        <v>0</v>
      </c>
      <c r="BC32" s="42">
        <v>0</v>
      </c>
      <c r="BD32" s="42">
        <v>0</v>
      </c>
      <c r="BE32" s="42">
        <v>0</v>
      </c>
      <c r="BF32" s="42">
        <v>0</v>
      </c>
      <c r="BG32" s="42">
        <v>0</v>
      </c>
      <c r="BH32" s="42">
        <v>0</v>
      </c>
      <c r="BI32" s="42">
        <v>0</v>
      </c>
      <c r="BJ32" s="42">
        <v>0</v>
      </c>
      <c r="BK32" s="42">
        <v>0</v>
      </c>
      <c r="BL32" s="42">
        <v>0</v>
      </c>
      <c r="BM32" s="42">
        <v>0</v>
      </c>
      <c r="BN32" s="27">
        <f>BB32*BB$10+BC32*BC$10+BD32*BD$10+BE32*BE$10+BF32*BF$10+BG32*BG$10+BH32*BH$10+BI32*BI$10+BJ32*BJ$10+BK32*BK$10+BL$10*BL32+BM$10*BM32</f>
        <v>0</v>
      </c>
      <c r="BO32" s="112"/>
      <c r="BR32" s="41">
        <v>0</v>
      </c>
      <c r="BS32" s="42">
        <v>0</v>
      </c>
      <c r="BT32" s="42">
        <v>0</v>
      </c>
      <c r="BU32" s="42">
        <v>0</v>
      </c>
      <c r="BV32" s="42">
        <v>0</v>
      </c>
      <c r="BW32" s="42">
        <v>0</v>
      </c>
      <c r="BX32" s="42">
        <v>0</v>
      </c>
      <c r="BY32" s="42">
        <v>0</v>
      </c>
      <c r="BZ32" s="42">
        <v>0</v>
      </c>
      <c r="CA32" s="42">
        <v>0</v>
      </c>
      <c r="CB32" s="42">
        <v>0</v>
      </c>
      <c r="CC32" s="42">
        <v>0</v>
      </c>
      <c r="CD32" s="27">
        <f>BR32*BR$10+BS32*BS$10+BT32*BT$10+BU32*BU$10+BV32*BV$10+BW32*BW$10+BX32*BX$10+BY32*BY$10+BZ32*BZ$10+CA32*CA$10+CB$10*CB32+CC$10*CC32</f>
        <v>0</v>
      </c>
      <c r="CE32" s="112"/>
    </row>
    <row r="33" spans="1:84" ht="15" customHeight="1" thickBot="1" x14ac:dyDescent="0.3">
      <c r="A33" s="137"/>
      <c r="B33" s="141"/>
      <c r="C33" s="142"/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6">
        <f>P30+P31+P32</f>
        <v>555</v>
      </c>
      <c r="Q33" s="113"/>
      <c r="T33" s="47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6">
        <f>AF30+AF31+AF32</f>
        <v>685</v>
      </c>
      <c r="AG33" s="113"/>
      <c r="AJ33">
        <f>0.4*AG30+0.6*AG34</f>
        <v>881.1407874517829</v>
      </c>
      <c r="AK33" s="47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6">
        <f>AW30+AW31+AW32</f>
        <v>598</v>
      </c>
      <c r="AX33" s="113"/>
      <c r="BA33">
        <f>0.4*BO30+0.6*AX34</f>
        <v>984.88529014844812</v>
      </c>
      <c r="BB33" s="47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6">
        <f>BN30+BN31+BN32</f>
        <v>713</v>
      </c>
      <c r="BO33" s="113"/>
      <c r="BR33" s="47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6">
        <f>CD30+CD31+CD32</f>
        <v>623</v>
      </c>
      <c r="CE33" s="113"/>
      <c r="CF33">
        <f>0.4*CE30+0.6*CE34</f>
        <v>847.79257182901188</v>
      </c>
    </row>
    <row r="34" spans="1:84" ht="14.25" customHeight="1" x14ac:dyDescent="0.2">
      <c r="A34" s="137"/>
      <c r="B34" s="141"/>
      <c r="C34" s="142"/>
      <c r="D34" s="10">
        <v>6</v>
      </c>
      <c r="E34" s="11">
        <v>5</v>
      </c>
      <c r="F34" s="11">
        <v>5</v>
      </c>
      <c r="G34" s="11">
        <v>4</v>
      </c>
      <c r="H34" s="11">
        <v>5</v>
      </c>
      <c r="I34" s="11">
        <v>5</v>
      </c>
      <c r="J34" s="11">
        <v>4</v>
      </c>
      <c r="K34" s="11">
        <v>4</v>
      </c>
      <c r="L34" s="11">
        <v>5</v>
      </c>
      <c r="M34" s="11">
        <v>0</v>
      </c>
      <c r="N34" s="11">
        <v>5</v>
      </c>
      <c r="O34" s="11">
        <v>5</v>
      </c>
      <c r="P34" s="27">
        <f>D34*D$11+E34*E$11+F34*F$11+G34*G$11+H34*H$11+I34*I$11+J34*J$11+K34*K$11+L34*L$11+M34*M$11+N$11*N34+O$11*O34</f>
        <v>787</v>
      </c>
      <c r="Q34" s="114">
        <f>P37*1000/(MAX(P$21,P$29,P$37,P$45,P$53,P$61,P$69,P$77,P$85,P$93))</f>
        <v>982.52184769038706</v>
      </c>
      <c r="T34" s="10">
        <v>4</v>
      </c>
      <c r="U34" s="11">
        <v>0</v>
      </c>
      <c r="V34" s="11">
        <v>5</v>
      </c>
      <c r="W34" s="11">
        <v>4</v>
      </c>
      <c r="X34" s="11">
        <v>2</v>
      </c>
      <c r="Y34" s="11">
        <v>3</v>
      </c>
      <c r="Z34" s="11">
        <v>4</v>
      </c>
      <c r="AA34" s="11">
        <v>3</v>
      </c>
      <c r="AB34" s="11">
        <v>4</v>
      </c>
      <c r="AC34" s="11">
        <v>0</v>
      </c>
      <c r="AD34" s="11">
        <v>5</v>
      </c>
      <c r="AE34" s="11">
        <v>5</v>
      </c>
      <c r="AF34" s="27">
        <f>T34*T$11+U34*U$11+V34*V$11+W34*W$11+X34*X$11+Y34*Y$11+Z34*Z$11+AA34*AA$11+AB34*AB$11+AC34*AC$11+AD$11*AD34+AE$11*AE34</f>
        <v>610</v>
      </c>
      <c r="AG34" s="114">
        <f>AF37*1000/(MAX(AF$21,AF$29,AF$37,AF$45,AF$53,AF$61,AF$69,AF$77,AF$85,AF$93))</f>
        <v>885.3410740203193</v>
      </c>
      <c r="AK34" s="10">
        <v>5</v>
      </c>
      <c r="AL34" s="11">
        <v>4</v>
      </c>
      <c r="AM34" s="11">
        <v>4</v>
      </c>
      <c r="AN34" s="11">
        <v>4</v>
      </c>
      <c r="AO34" s="11">
        <v>5</v>
      </c>
      <c r="AP34" s="11">
        <v>5</v>
      </c>
      <c r="AQ34" s="11">
        <v>4</v>
      </c>
      <c r="AR34" s="11">
        <v>3</v>
      </c>
      <c r="AS34" s="11">
        <v>5</v>
      </c>
      <c r="AT34" s="11">
        <v>7</v>
      </c>
      <c r="AU34" s="11">
        <v>5</v>
      </c>
      <c r="AV34" s="11">
        <v>5</v>
      </c>
      <c r="AW34" s="27">
        <f>AK34*AK$11+AL34*AL$11+AM34*AM$11+AN34*AN$11+AO34*AO$11+AP34*AP$11+AQ34*AQ$11+AR34*AR$11+AS34*AS$11+AT34*AT$11+AU$11*AU34+AV$11*AV34</f>
        <v>935</v>
      </c>
      <c r="AX34" s="114">
        <f>AW37*1000/(MAX(AW$21,AW$29,AW$37,AW$45,AW$53,AW$61,AW$69,AW$77,AW$85,AW$93))</f>
        <v>1000</v>
      </c>
      <c r="BB34" s="10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27">
        <f>BB34*BB$11+BC34*BC$11+BD34*BD$11+BE34*BE$11+BF34*BF$11+BG34*BG$11+BH34*BH$11+BI34*BI$11+BJ34*BJ$11+BK34*BK$11+BL$11*BL34+BM$11*BM34</f>
        <v>0</v>
      </c>
      <c r="BO34" s="114" t="e">
        <f>BN37*1000/(MAX(BN$21,BN$29,BN$37,BN$45,BN$53,BN$61,BN$69,BN$77,BN$85,BN$93))</f>
        <v>#DIV/0!</v>
      </c>
      <c r="BR34" s="10">
        <v>6</v>
      </c>
      <c r="BS34" s="11">
        <v>5</v>
      </c>
      <c r="BT34" s="11">
        <v>4</v>
      </c>
      <c r="BU34" s="11">
        <v>0</v>
      </c>
      <c r="BV34" s="11">
        <v>4</v>
      </c>
      <c r="BW34" s="11">
        <v>5</v>
      </c>
      <c r="BX34" s="11">
        <v>4</v>
      </c>
      <c r="BY34" s="11">
        <v>5</v>
      </c>
      <c r="BZ34" s="11">
        <v>5</v>
      </c>
      <c r="CA34" s="11">
        <v>5</v>
      </c>
      <c r="CB34" s="11">
        <v>5</v>
      </c>
      <c r="CC34" s="11">
        <v>5</v>
      </c>
      <c r="CD34" s="27">
        <f>BR34*BR$11+BS34*BS$11+BT34*BT$11+BU34*BU$11+BV34*BV$11+BW34*BW$11+BX34*BX$11+BY34*BY$11+BZ34*BZ$11+CA34*CA$11+CB$11*CB34+CC$11*CC34</f>
        <v>1065</v>
      </c>
      <c r="CE34" s="114">
        <f>CD37*1000/(MAX(CD$21,CD$29,CD$37,CD$45,CD$53,CD$61,CD$69,CD$77,CD$85,CD$93))</f>
        <v>746.3209530483532</v>
      </c>
    </row>
    <row r="35" spans="1:84" ht="12.75" customHeight="1" thickBot="1" x14ac:dyDescent="0.25">
      <c r="A35" s="137"/>
      <c r="B35" s="141"/>
      <c r="C35" s="142"/>
      <c r="D35" s="13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7">
        <f>D35*D$11+E35*E$11+F35*F$11+G35*G$11+H35*H$11+I35*I$11+J35*J$11+K35*K$11+L35*L$11+M35*M$11+N$11*N35+O$11*O35</f>
        <v>0</v>
      </c>
      <c r="Q35" s="115"/>
      <c r="T35" s="13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27">
        <f>T35*T$11+U35*U$11+V35*V$11+W35*W$11+X35*X$11+Y35*Y$11+Z35*Z$11+AA35*AA$11+AB35*AB$11+AC35*AC$11+AD$11*AD35+AE$11*AE35</f>
        <v>0</v>
      </c>
      <c r="AG35" s="115"/>
      <c r="AK35" s="13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27">
        <f>AK35*AK$11+AL35*AL$11+AM35*AM$11+AN35*AN$11+AO35*AO$11+AP35*AP$11+AQ35*AQ$11+AR35*AR$11+AS35*AS$11+AT35*AT$11+AU$11*AU35+AV$11*AV35</f>
        <v>0</v>
      </c>
      <c r="AX35" s="115"/>
      <c r="BB35" s="13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27">
        <f>BB35*BB$11+BC35*BC$11+BD35*BD$11+BE35*BE$11+BF35*BF$11+BG35*BG$11+BH35*BH$11+BI35*BI$11+BJ35*BJ$11+BK35*BK$11+BL$11*BL35+BM$11*BM35</f>
        <v>0</v>
      </c>
      <c r="BO35" s="115"/>
      <c r="BR35" s="13">
        <v>0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27">
        <f>BR35*BR$11+BS35*BS$11+BT35*BT$11+BU35*BU$11+BV35*BV$11+BW35*BW$11+BX35*BX$11+BY35*BY$11+BZ35*BZ$11+CA35*CA$11+CB$11*CB35+CC$11*CC35</f>
        <v>0</v>
      </c>
      <c r="CE35" s="115"/>
    </row>
    <row r="36" spans="1:84" ht="12.75" customHeight="1" thickBot="1" x14ac:dyDescent="0.25">
      <c r="A36" s="137"/>
      <c r="B36" s="36" t="s">
        <v>9</v>
      </c>
      <c r="C36" s="36" t="s">
        <v>91</v>
      </c>
      <c r="D36" s="13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7">
        <f>D36*D$11+E36*E$11+F36*F$11+G36*G$11+H36*H$11+I36*I$11+J36*J$11+K36*K$11+L36*L$11+M36*M$11+N$11*N36+O$11*O36</f>
        <v>0</v>
      </c>
      <c r="Q36" s="115"/>
      <c r="T36" s="13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27">
        <f>T36*T$11+U36*U$11+V36*V$11+W36*W$11+X36*X$11+Y36*Y$11+Z36*Z$11+AA36*AA$11+AB36*AB$11+AC36*AC$11+AD$11*AD36+AE$11*AE36</f>
        <v>0</v>
      </c>
      <c r="AG36" s="115"/>
      <c r="AK36" s="13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27">
        <f>AK36*AK$11+AL36*AL$11+AM36*AM$11+AN36*AN$11+AO36*AO$11+AP36*AP$11+AQ36*AQ$11+AR36*AR$11+AS36*AS$11+AT36*AT$11+AU$11*AU36+AV$11*AV36</f>
        <v>0</v>
      </c>
      <c r="AX36" s="115"/>
      <c r="BB36" s="13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27">
        <f>BB36*BB$11+BC36*BC$11+BD36*BD$11+BE36*BE$11+BF36*BF$11+BG36*BG$11+BH36*BH$11+BI36*BI$11+BJ36*BJ$11+BK36*BK$11+BL$11*BL36+BM$11*BM36</f>
        <v>0</v>
      </c>
      <c r="BO36" s="115"/>
      <c r="BR36" s="13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0</v>
      </c>
      <c r="CD36" s="27">
        <f>BR36*BR$11+BS36*BS$11+BT36*BT$11+BU36*BU$11+BV36*BV$11+BW36*BW$11+BX36*BX$11+BY36*BY$11+BZ36*BZ$11+CA36*CA$11+CB$11*CB36+CC$11*CC36</f>
        <v>0</v>
      </c>
      <c r="CE36" s="115"/>
    </row>
    <row r="37" spans="1:84" ht="15" customHeight="1" thickBot="1" x14ac:dyDescent="0.3">
      <c r="A37" s="138"/>
      <c r="B37" s="37">
        <f>Q30</f>
        <v>741.97860962566847</v>
      </c>
      <c r="C37" s="38">
        <f>Q34</f>
        <v>982.52184769038706</v>
      </c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35">
        <f>P34+P35+P36</f>
        <v>787</v>
      </c>
      <c r="Q37" s="116"/>
      <c r="T37" s="47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35">
        <f>AF34+AF35+AF36</f>
        <v>610</v>
      </c>
      <c r="AG37" s="116"/>
      <c r="AK37" s="47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35">
        <f>AW34+AW35+AW36</f>
        <v>935</v>
      </c>
      <c r="AX37" s="116"/>
      <c r="BB37" s="47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35">
        <f>BN34+BN35+BN36</f>
        <v>0</v>
      </c>
      <c r="BO37" s="116"/>
      <c r="BR37" s="47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35">
        <f>CD34+CD35+CD36</f>
        <v>1065</v>
      </c>
      <c r="CE37" s="116"/>
    </row>
    <row r="38" spans="1:84" ht="14.25" customHeight="1" x14ac:dyDescent="0.2">
      <c r="A38" s="136" t="str">
        <f>Clasifficación!A13</f>
        <v>B_7</v>
      </c>
      <c r="B38" s="139" t="str">
        <f>Clasifficación!B13</f>
        <v>FRANCISCO GARCIA MENDEZ</v>
      </c>
      <c r="C38" s="140"/>
      <c r="D38" s="39">
        <v>4</v>
      </c>
      <c r="E38" s="40">
        <v>5</v>
      </c>
      <c r="F38" s="40">
        <v>5</v>
      </c>
      <c r="G38" s="40">
        <v>5</v>
      </c>
      <c r="H38" s="40">
        <v>1</v>
      </c>
      <c r="I38" s="40">
        <v>0</v>
      </c>
      <c r="J38" s="40">
        <v>0</v>
      </c>
      <c r="K38" s="40">
        <v>0</v>
      </c>
      <c r="L38" s="40">
        <v>3</v>
      </c>
      <c r="M38" s="40">
        <v>2</v>
      </c>
      <c r="N38" s="40">
        <v>5</v>
      </c>
      <c r="O38" s="40">
        <v>5</v>
      </c>
      <c r="P38" s="26">
        <f>D38*D$10+E38*E$10+F38*F$10+G38*G$10+H38*H$10+I38*I$10+J38*J$10+K38*K$10+L38*L$10+M38*M$10+N$10*N38+O$10*O38</f>
        <v>343</v>
      </c>
      <c r="Q38" s="111">
        <f>P41*1000/(MAX(P$17,P$25,P$33,P$41,P$49,P$57,P$65,P$73,P$81,P$89))</f>
        <v>458.55614973262033</v>
      </c>
      <c r="T38" s="39">
        <v>5</v>
      </c>
      <c r="U38" s="40">
        <v>3</v>
      </c>
      <c r="V38" s="40">
        <v>3</v>
      </c>
      <c r="W38" s="40">
        <v>2</v>
      </c>
      <c r="X38" s="40">
        <v>0</v>
      </c>
      <c r="Y38" s="40">
        <v>4</v>
      </c>
      <c r="Z38" s="40">
        <v>3</v>
      </c>
      <c r="AA38" s="40">
        <v>4</v>
      </c>
      <c r="AB38" s="40">
        <v>3</v>
      </c>
      <c r="AC38" s="40">
        <v>4</v>
      </c>
      <c r="AD38" s="40">
        <v>5</v>
      </c>
      <c r="AE38" s="40">
        <v>5</v>
      </c>
      <c r="AF38" s="26">
        <f>T38*T$10+U38*U$10+V38*V$10+W38*W$10+X38*X$10+Y38*Y$10+Z38*Z$10+AA38*AA$10+AB38*AB$10+AC38*AC$10+AD$10*AD38+AE$10*AE38</f>
        <v>440</v>
      </c>
      <c r="AG38" s="111">
        <f>AF41*1000/(MAX(AF$17,AF$25,AF$33,AF$41,AF$49,AF$57,AF$65,AF$73,AF$81,AF$89))</f>
        <v>561.94125159642397</v>
      </c>
      <c r="AK38" s="39">
        <v>4</v>
      </c>
      <c r="AL38" s="40">
        <v>3</v>
      </c>
      <c r="AM38" s="40">
        <v>5</v>
      </c>
      <c r="AN38" s="40">
        <v>4</v>
      </c>
      <c r="AO38" s="40">
        <v>4</v>
      </c>
      <c r="AP38" s="40">
        <v>4</v>
      </c>
      <c r="AQ38" s="40">
        <v>3</v>
      </c>
      <c r="AR38" s="40">
        <v>2</v>
      </c>
      <c r="AS38" s="40">
        <v>2</v>
      </c>
      <c r="AT38" s="40">
        <v>0</v>
      </c>
      <c r="AU38" s="40">
        <v>5</v>
      </c>
      <c r="AV38" s="40">
        <v>5</v>
      </c>
      <c r="AW38" s="26">
        <f>AK38*AK$10+AL38*AL$10+AM38*AM$10+AN38*AN$10+AO38*AO$10+AP38*AP$10+AQ38*AQ$10+AR38*AR$10+AS38*AS$10+AT38*AT$10+AU$10*AU38+AV$10*AV38</f>
        <v>458</v>
      </c>
      <c r="AX38" s="111">
        <f>AW41*1000/(MAX(AW$17,AW$25,AW$33,AW$41,AW$49,AW$57,AW$65,AW$73,AW$81,AW$89))</f>
        <v>605.01981505944514</v>
      </c>
      <c r="BB38" s="39">
        <v>3</v>
      </c>
      <c r="BC38" s="40">
        <v>2</v>
      </c>
      <c r="BD38" s="40">
        <v>3</v>
      </c>
      <c r="BE38" s="40">
        <v>4</v>
      </c>
      <c r="BF38" s="40">
        <v>3</v>
      </c>
      <c r="BG38" s="40">
        <v>2</v>
      </c>
      <c r="BH38" s="40">
        <v>4</v>
      </c>
      <c r="BI38" s="40">
        <v>4</v>
      </c>
      <c r="BJ38" s="40">
        <v>3</v>
      </c>
      <c r="BK38" s="40">
        <v>1</v>
      </c>
      <c r="BL38" s="40">
        <v>5</v>
      </c>
      <c r="BM38" s="40">
        <v>5</v>
      </c>
      <c r="BN38" s="26">
        <f>BB38*BB$10+BC38*BC$10+BD38*BD$10+BE38*BE$10+BF38*BF$10+BG38*BG$10+BH38*BH$10+BI38*BI$10+BJ38*BJ$10+BK38*BK$10+BL$10*BL38+BM$10*BM38</f>
        <v>416</v>
      </c>
      <c r="BO38" s="111">
        <f>BN41*1000/(MAX(BN$17,BN$25,BN$33,BN$41,BN$49,BN$57,BN$65,BN$73,BN$81,BN$89))</f>
        <v>561.40350877192986</v>
      </c>
      <c r="BR38" s="39">
        <v>4</v>
      </c>
      <c r="BS38" s="40">
        <v>3</v>
      </c>
      <c r="BT38" s="40">
        <v>4</v>
      </c>
      <c r="BU38" s="40">
        <v>5</v>
      </c>
      <c r="BV38" s="40">
        <v>5</v>
      </c>
      <c r="BW38" s="40">
        <v>2</v>
      </c>
      <c r="BX38" s="40">
        <v>3</v>
      </c>
      <c r="BY38" s="40">
        <v>2</v>
      </c>
      <c r="BZ38" s="40">
        <v>3</v>
      </c>
      <c r="CA38" s="40">
        <v>2</v>
      </c>
      <c r="CB38" s="40">
        <v>5</v>
      </c>
      <c r="CC38" s="40">
        <v>5</v>
      </c>
      <c r="CD38" s="26">
        <f>BR38*BR$10+BS38*BS$10+BT38*BT$10+BU38*BU$10+BV38*BV$10+BW38*BW$10+BX38*BX$10+BY38*BY$10+BZ38*BZ$10+CA38*CA$10+CB$10*CB38+CC$10*CC38</f>
        <v>469</v>
      </c>
      <c r="CE38" s="111">
        <f>CD41*1000/(MAX(CD$17,CD$25,CD$33,CD$41,CD$49,CD$57,CD$65,CD$73,CD$81,CD$89))</f>
        <v>752.8089887640449</v>
      </c>
    </row>
    <row r="39" spans="1:84" ht="12.75" customHeight="1" x14ac:dyDescent="0.2">
      <c r="A39" s="137"/>
      <c r="B39" s="141"/>
      <c r="C39" s="142"/>
      <c r="D39" s="41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27">
        <f>D39*D$10+E39*E$10+F39*F$10+G39*G$10+H39*H$10+I39*I$10+J39*J$10+K39*K$10+L39*L$10+M39*M$10+N$10*N39+O$10*O39</f>
        <v>0</v>
      </c>
      <c r="Q39" s="112"/>
      <c r="T39" s="41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27">
        <f>T39*T$10+U39*U$10+V39*V$10+W39*W$10+X39*X$10+Y39*Y$10+Z39*Z$10+AA39*AA$10+AB39*AB$10+AC39*AC$10+AD$10*AD39+AE$10*AE39</f>
        <v>0</v>
      </c>
      <c r="AG39" s="112"/>
      <c r="AK39" s="41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27">
        <f>AK39*AK$10+AL39*AL$10+AM39*AM$10+AN39*AN$10+AO39*AO$10+AP39*AP$10+AQ39*AQ$10+AR39*AR$10+AS39*AS$10+AT39*AT$10+AU$10*AU39+AV$10*AV39</f>
        <v>0</v>
      </c>
      <c r="AX39" s="112"/>
      <c r="BB39" s="41">
        <v>0</v>
      </c>
      <c r="BC39" s="42">
        <v>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42">
        <v>0</v>
      </c>
      <c r="BM39" s="42">
        <v>0</v>
      </c>
      <c r="BN39" s="27">
        <f>BB39*BB$10+BC39*BC$10+BD39*BD$10+BE39*BE$10+BF39*BF$10+BG39*BG$10+BH39*BH$10+BI39*BI$10+BJ39*BJ$10+BK39*BK$10+BL$10*BL39+BM$10*BM39</f>
        <v>0</v>
      </c>
      <c r="BO39" s="112"/>
      <c r="BR39" s="41">
        <v>0</v>
      </c>
      <c r="BS39" s="42">
        <v>0</v>
      </c>
      <c r="BT39" s="42">
        <v>0</v>
      </c>
      <c r="BU39" s="42">
        <v>0</v>
      </c>
      <c r="BV39" s="42">
        <v>0</v>
      </c>
      <c r="BW39" s="42">
        <v>0</v>
      </c>
      <c r="BX39" s="42">
        <v>0</v>
      </c>
      <c r="BY39" s="42">
        <v>0</v>
      </c>
      <c r="BZ39" s="42">
        <v>0</v>
      </c>
      <c r="CA39" s="42">
        <v>0</v>
      </c>
      <c r="CB39" s="42">
        <v>0</v>
      </c>
      <c r="CC39" s="42">
        <v>0</v>
      </c>
      <c r="CD39" s="27">
        <f>BR39*BR$10+BS39*BS$10+BT39*BT$10+BU39*BU$10+BV39*BV$10+BW39*BW$10+BX39*BX$10+BY39*BY$10+BZ39*BZ$10+CA39*CA$10+CB$10*CB39+CC$10*CC39</f>
        <v>0</v>
      </c>
      <c r="CE39" s="112"/>
    </row>
    <row r="40" spans="1:84" ht="12.75" customHeight="1" x14ac:dyDescent="0.2">
      <c r="A40" s="137"/>
      <c r="B40" s="141"/>
      <c r="C40" s="142"/>
      <c r="D40" s="41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27">
        <f>D40*D$10+E40*E$10+F40*F$10+G40*G$10+H40*H$10+I40*I$10+J40*J$10+K40*K$10+L40*L$10+M40*M$10+N$10*N40+O$10*O40</f>
        <v>0</v>
      </c>
      <c r="Q40" s="112"/>
      <c r="T40" s="41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27">
        <f>T40*T$10+U40*U$10+V40*V$10+W40*W$10+X40*X$10+Y40*Y$10+Z40*Z$10+AA40*AA$10+AB40*AB$10+AC40*AC$10+AD$10*AD40+AE$10*AE40</f>
        <v>0</v>
      </c>
      <c r="AG40" s="112"/>
      <c r="AK40" s="41">
        <v>0</v>
      </c>
      <c r="AL40" s="42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27">
        <f>AK40*AK$10+AL40*AL$10+AM40*AM$10+AN40*AN$10+AO40*AO$10+AP40*AP$10+AQ40*AQ$10+AR40*AR$10+AS40*AS$10+AT40*AT$10+AU$10*AU40+AV$10*AV40</f>
        <v>0</v>
      </c>
      <c r="AX40" s="112"/>
      <c r="BB40" s="41">
        <v>0</v>
      </c>
      <c r="BC40" s="42">
        <v>0</v>
      </c>
      <c r="BD40" s="42">
        <v>0</v>
      </c>
      <c r="BE40" s="42">
        <v>0</v>
      </c>
      <c r="BF40" s="42">
        <v>0</v>
      </c>
      <c r="BG40" s="42">
        <v>0</v>
      </c>
      <c r="BH40" s="42">
        <v>0</v>
      </c>
      <c r="BI40" s="42">
        <v>0</v>
      </c>
      <c r="BJ40" s="42">
        <v>0</v>
      </c>
      <c r="BK40" s="42">
        <v>0</v>
      </c>
      <c r="BL40" s="42">
        <v>0</v>
      </c>
      <c r="BM40" s="42">
        <v>0</v>
      </c>
      <c r="BN40" s="27">
        <f>BB40*BB$10+BC40*BC$10+BD40*BD$10+BE40*BE$10+BF40*BF$10+BG40*BG$10+BH40*BH$10+BI40*BI$10+BJ40*BJ$10+BK40*BK$10+BL$10*BL40+BM$10*BM40</f>
        <v>0</v>
      </c>
      <c r="BO40" s="112"/>
      <c r="BR40" s="41">
        <v>0</v>
      </c>
      <c r="BS40" s="42">
        <v>0</v>
      </c>
      <c r="BT40" s="42">
        <v>0</v>
      </c>
      <c r="BU40" s="42">
        <v>0</v>
      </c>
      <c r="BV40" s="42">
        <v>0</v>
      </c>
      <c r="BW40" s="42">
        <v>0</v>
      </c>
      <c r="BX40" s="42">
        <v>0</v>
      </c>
      <c r="BY40" s="42">
        <v>0</v>
      </c>
      <c r="BZ40" s="42">
        <v>0</v>
      </c>
      <c r="CA40" s="42">
        <v>0</v>
      </c>
      <c r="CB40" s="42">
        <v>0</v>
      </c>
      <c r="CC40" s="42">
        <v>0</v>
      </c>
      <c r="CD40" s="27">
        <f>BR40*BR$10+BS40*BS$10+BT40*BT$10+BU40*BU$10+BV40*BV$10+BW40*BW$10+BX40*BX$10+BY40*BY$10+BZ40*BZ$10+CA40*CA$10+CB$10*CB40+CC$10*CC40</f>
        <v>0</v>
      </c>
      <c r="CE40" s="112"/>
    </row>
    <row r="41" spans="1:84" ht="15" customHeight="1" thickBot="1" x14ac:dyDescent="0.3">
      <c r="A41" s="137"/>
      <c r="B41" s="141"/>
      <c r="C41" s="142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6">
        <f>P38+P39+P40</f>
        <v>343</v>
      </c>
      <c r="Q41" s="113"/>
      <c r="T41" s="47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6">
        <f>AF38+AF39+AF40</f>
        <v>440</v>
      </c>
      <c r="AG41" s="113"/>
      <c r="AK41" s="47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6">
        <f>AW38+AW39+AW40</f>
        <v>458</v>
      </c>
      <c r="AX41" s="113"/>
      <c r="BA41">
        <f>0.4*AX38+0.6*AX42</f>
        <v>347.24856773500801</v>
      </c>
      <c r="BB41" s="47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6">
        <f>BN38+BN39+BN40</f>
        <v>416</v>
      </c>
      <c r="BO41" s="113"/>
      <c r="BR41" s="47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6">
        <f>CD38+CD39+CD40</f>
        <v>469</v>
      </c>
      <c r="CE41" s="113"/>
      <c r="CF41">
        <f>0.4*CE38+0.6*CE42</f>
        <v>301.12359550561797</v>
      </c>
    </row>
    <row r="42" spans="1:84" ht="14.25" customHeight="1" x14ac:dyDescent="0.2">
      <c r="A42" s="137"/>
      <c r="B42" s="141"/>
      <c r="C42" s="142"/>
      <c r="D42" s="10">
        <v>0</v>
      </c>
      <c r="E42" s="11">
        <v>3</v>
      </c>
      <c r="F42" s="11">
        <v>3</v>
      </c>
      <c r="G42" s="11">
        <v>3</v>
      </c>
      <c r="H42" s="11">
        <v>4</v>
      </c>
      <c r="I42" s="11">
        <v>4</v>
      </c>
      <c r="J42" s="11">
        <v>0</v>
      </c>
      <c r="K42" s="11">
        <v>0</v>
      </c>
      <c r="L42" s="11">
        <v>0</v>
      </c>
      <c r="M42" s="11">
        <v>0</v>
      </c>
      <c r="N42" s="11">
        <v>5</v>
      </c>
      <c r="O42" s="11">
        <v>5</v>
      </c>
      <c r="P42" s="27">
        <f>D42*D$11+E42*E$11+F42*F$11+G42*G$11+H42*H$11+I42*I$11+J42*J$11+K42*K$11+L42*L$11+M42*M$11+N$11*N42+O$11*O42</f>
        <v>281</v>
      </c>
      <c r="Q42" s="114">
        <f>P45*1000/(MAX(P$21,P$29,P$37,P$45,P$53,P$61,P$69,P$77,P$85,P$93))</f>
        <v>350.81148564294631</v>
      </c>
      <c r="T42" s="10">
        <v>0</v>
      </c>
      <c r="U42" s="11">
        <v>3</v>
      </c>
      <c r="V42" s="11">
        <v>4</v>
      </c>
      <c r="W42" s="11">
        <v>0</v>
      </c>
      <c r="X42" s="11">
        <v>0</v>
      </c>
      <c r="Y42" s="11">
        <v>0</v>
      </c>
      <c r="Z42" s="11">
        <v>0</v>
      </c>
      <c r="AA42" s="11">
        <v>2</v>
      </c>
      <c r="AB42" s="11">
        <v>1</v>
      </c>
      <c r="AC42" s="11">
        <v>0</v>
      </c>
      <c r="AD42" s="11">
        <v>5</v>
      </c>
      <c r="AE42" s="11">
        <v>5</v>
      </c>
      <c r="AF42" s="27">
        <f>T42*T$11+U42*U$11+V42*V$11+W42*W$11+X42*X$11+Y42*Y$11+Z42*Z$11+AA42*AA$11+AB42*AB$11+AC42*AC$11+AD$11*AD42+AE$11*AE42</f>
        <v>255</v>
      </c>
      <c r="AG42" s="114">
        <f>AF45*1000/(MAX(AF$21,AF$29,AF$37,AF$45,AF$53,AF$61,AF$69,AF$77,AF$85,AF$93))</f>
        <v>370.10159651669085</v>
      </c>
      <c r="AK42" s="10">
        <v>1</v>
      </c>
      <c r="AL42" s="11">
        <v>0</v>
      </c>
      <c r="AM42" s="11">
        <v>0</v>
      </c>
      <c r="AN42" s="11">
        <v>0</v>
      </c>
      <c r="AO42" s="11">
        <v>4</v>
      </c>
      <c r="AP42" s="11">
        <v>2</v>
      </c>
      <c r="AQ42" s="11">
        <v>0</v>
      </c>
      <c r="AR42" s="11">
        <v>0</v>
      </c>
      <c r="AS42" s="11">
        <v>0</v>
      </c>
      <c r="AT42" s="11">
        <v>0</v>
      </c>
      <c r="AU42" s="11">
        <v>5</v>
      </c>
      <c r="AV42" s="11">
        <v>5</v>
      </c>
      <c r="AW42" s="27">
        <f>AK42*AK$11+AL42*AL$11+AM42*AM$11+AN42*AN$11+AO42*AO$11+AP42*AP$11+AQ42*AQ$11+AR42*AR$11+AS42*AS$11+AT42*AT$11+AU$11*AU42+AV$11*AV42</f>
        <v>164</v>
      </c>
      <c r="AX42" s="114">
        <f>AW45*1000/(MAX(AW$21,AW$29,AW$37,AW$45,AW$53,AW$61,AW$69,AW$77,AW$85,AW$93))</f>
        <v>175.40106951871658</v>
      </c>
      <c r="BB42" s="10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27">
        <f>BB42*BB$11+BC42*BC$11+BD42*BD$11+BE42*BE$11+BF42*BF$11+BG42*BG$11+BH42*BH$11+BI42*BI$11+BJ42*BJ$11+BK42*BK$11+BL$11*BL42+BM$11*BM42</f>
        <v>0</v>
      </c>
      <c r="BO42" s="114" t="e">
        <f>BN45*1000/(MAX(BN$21,BN$29,BN$37,BN$45,BN$53,BN$61,BN$69,BN$77,BN$85,BN$93))</f>
        <v>#DIV/0!</v>
      </c>
      <c r="BR42" s="10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11">
        <v>0</v>
      </c>
      <c r="CC42" s="11">
        <v>0</v>
      </c>
      <c r="CD42" s="27">
        <f>BR42*BR$11+BS42*BS$11+BT42*BT$11+BU42*BU$11+BV42*BV$11+BW42*BW$11+BX42*BX$11+BY42*BY$11+BZ42*BZ$11+CA42*CA$11+CB$11*CB42+CC$11*CC42</f>
        <v>0</v>
      </c>
      <c r="CE42" s="114">
        <f>CD45*1000/(MAX(CD$21,CD$29,CD$37,CD$45,CD$53,CD$61,CD$69,CD$77,CD$85,CD$93))</f>
        <v>0</v>
      </c>
    </row>
    <row r="43" spans="1:84" ht="12.75" customHeight="1" thickBot="1" x14ac:dyDescent="0.25">
      <c r="A43" s="137"/>
      <c r="B43" s="141"/>
      <c r="C43" s="142"/>
      <c r="D43" s="13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7">
        <f>D43*D$11+E43*E$11+F43*F$11+G43*G$11+H43*H$11+I43*I$11+J43*J$11+K43*K$11+L43*L$11+M43*M$11+N$11*N43+O$11*O43</f>
        <v>0</v>
      </c>
      <c r="Q43" s="115"/>
      <c r="T43" s="13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27">
        <f>T43*T$11+U43*U$11+V43*V$11+W43*W$11+X43*X$11+Y43*Y$11+Z43*Z$11+AA43*AA$11+AB43*AB$11+AC43*AC$11+AD$11*AD43+AE$11*AE43</f>
        <v>0</v>
      </c>
      <c r="AG43" s="115"/>
      <c r="AK43" s="13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27">
        <f>AK43*AK$11+AL43*AL$11+AM43*AM$11+AN43*AN$11+AO43*AO$11+AP43*AP$11+AQ43*AQ$11+AR43*AR$11+AS43*AS$11+AT43*AT$11+AU$11*AU43+AV$11*AV43</f>
        <v>0</v>
      </c>
      <c r="AX43" s="115"/>
      <c r="BB43" s="13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27">
        <f>BB43*BB$11+BC43*BC$11+BD43*BD$11+BE43*BE$11+BF43*BF$11+BG43*BG$11+BH43*BH$11+BI43*BI$11+BJ43*BJ$11+BK43*BK$11+BL$11*BL43+BM$11*BM43</f>
        <v>0</v>
      </c>
      <c r="BO43" s="115"/>
      <c r="BR43" s="13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27">
        <f>BR43*BR$11+BS43*BS$11+BT43*BT$11+BU43*BU$11+BV43*BV$11+BW43*BW$11+BX43*BX$11+BY43*BY$11+BZ43*BZ$11+CA43*CA$11+CB$11*CB43+CC$11*CC43</f>
        <v>0</v>
      </c>
      <c r="CE43" s="115"/>
    </row>
    <row r="44" spans="1:84" ht="12.75" customHeight="1" thickBot="1" x14ac:dyDescent="0.25">
      <c r="A44" s="137"/>
      <c r="B44" s="36" t="s">
        <v>9</v>
      </c>
      <c r="C44" s="36" t="s">
        <v>91</v>
      </c>
      <c r="D44" s="13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7">
        <f>D44*D$11+E44*E$11+F44*F$11+G44*G$11+H44*H$11+I44*I$11+J44*J$11+K44*K$11+L44*L$11+M44*M$11+N$11*N44+O$11*O44</f>
        <v>0</v>
      </c>
      <c r="Q44" s="115"/>
      <c r="T44" s="13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27">
        <f>T44*T$11+U44*U$11+V44*V$11+W44*W$11+X44*X$11+Y44*Y$11+Z44*Z$11+AA44*AA$11+AB44*AB$11+AC44*AC$11+AD$11*AD44+AE$11*AE44</f>
        <v>0</v>
      </c>
      <c r="AG44" s="115"/>
      <c r="AK44" s="13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27">
        <f>AK44*AK$11+AL44*AL$11+AM44*AM$11+AN44*AN$11+AO44*AO$11+AP44*AP$11+AQ44*AQ$11+AR44*AR$11+AS44*AS$11+AT44*AT$11+AU$11*AU44+AV$11*AV44</f>
        <v>0</v>
      </c>
      <c r="AX44" s="115"/>
      <c r="BB44" s="13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27">
        <f>BB44*BB$11+BC44*BC$11+BD44*BD$11+BE44*BE$11+BF44*BF$11+BG44*BG$11+BH44*BH$11+BI44*BI$11+BJ44*BJ$11+BK44*BK$11+BL$11*BL44+BM$11*BM44</f>
        <v>0</v>
      </c>
      <c r="BO44" s="115"/>
      <c r="BR44" s="13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27">
        <f>BR44*BR$11+BS44*BS$11+BT44*BT$11+BU44*BU$11+BV44*BV$11+BW44*BW$11+BX44*BX$11+BY44*BY$11+BZ44*BZ$11+CA44*CA$11+CB$11*CB44+CC$11*CC44</f>
        <v>0</v>
      </c>
      <c r="CE44" s="115"/>
    </row>
    <row r="45" spans="1:84" ht="15" customHeight="1" thickBot="1" x14ac:dyDescent="0.3">
      <c r="A45" s="138"/>
      <c r="B45" s="37">
        <f>Q38</f>
        <v>458.55614973262033</v>
      </c>
      <c r="C45" s="38">
        <f>Q42</f>
        <v>350.81148564294631</v>
      </c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35">
        <f>P42+P43+P44</f>
        <v>281</v>
      </c>
      <c r="Q45" s="116"/>
      <c r="T45" s="47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35">
        <f>AF42+AF43+AF44</f>
        <v>255</v>
      </c>
      <c r="AG45" s="116"/>
      <c r="AK45" s="47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35">
        <f>AW42+AW43+AW44</f>
        <v>164</v>
      </c>
      <c r="AX45" s="116"/>
      <c r="BB45" s="47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35">
        <f>BN42+BN43+BN44</f>
        <v>0</v>
      </c>
      <c r="BO45" s="116"/>
      <c r="BR45" s="47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35">
        <f>CD42+CD43+CD44</f>
        <v>0</v>
      </c>
      <c r="CE45" s="116"/>
    </row>
    <row r="46" spans="1:84" ht="14.25" customHeight="1" x14ac:dyDescent="0.2">
      <c r="A46" s="136" t="str">
        <f>Clasifficación!A14</f>
        <v>B_4</v>
      </c>
      <c r="B46" s="139" t="str">
        <f>Clasifficación!B14</f>
        <v>CIRIACO DE LA HORRA</v>
      </c>
      <c r="C46" s="140"/>
      <c r="D46" s="39">
        <v>5</v>
      </c>
      <c r="E46" s="40">
        <v>6</v>
      </c>
      <c r="F46" s="40">
        <v>4</v>
      </c>
      <c r="G46" s="40">
        <v>6</v>
      </c>
      <c r="H46" s="40">
        <v>6</v>
      </c>
      <c r="I46" s="40">
        <v>5</v>
      </c>
      <c r="J46" s="40">
        <v>4</v>
      </c>
      <c r="K46" s="40">
        <v>5</v>
      </c>
      <c r="L46" s="40">
        <v>5</v>
      </c>
      <c r="M46" s="40">
        <v>5</v>
      </c>
      <c r="N46" s="40">
        <v>5</v>
      </c>
      <c r="O46" s="40">
        <v>5</v>
      </c>
      <c r="P46" s="26">
        <f>D46*D$10+E46*E$10+F46*F$10+G46*G$10+H46*H$10+I46*I$10+J46*J$10+K46*K$10+L46*L$10+M46*M$10+N$10*N46+O$10*O46</f>
        <v>721</v>
      </c>
      <c r="Q46" s="111">
        <f>P49*1000/(MAX(P$17,P$25,P$33,P$41,P$49,P$57,P$65,P$73,P$81,P$89))</f>
        <v>963.903743315508</v>
      </c>
      <c r="T46" s="39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26">
        <f>T46*T$10+U46*U$10+V46*V$10+W46*W$10+X46*X$10+Y46*Y$10+Z46*Z$10+AA46*AA$10+AB46*AB$10+AC46*AC$10+AD$10*AD46+AE$10*AE46</f>
        <v>0</v>
      </c>
      <c r="AG46" s="111">
        <f>AF49*1000/(MAX(AF$17,AF$25,AF$33,AF$41,AF$49,AF$57,AF$65,AF$73,AF$81,AF$89))</f>
        <v>0</v>
      </c>
      <c r="AK46" s="39">
        <v>0</v>
      </c>
      <c r="AL46" s="40">
        <v>0</v>
      </c>
      <c r="AM46" s="40">
        <v>0</v>
      </c>
      <c r="AN46" s="40">
        <v>0</v>
      </c>
      <c r="AO46" s="40">
        <v>0</v>
      </c>
      <c r="AP46" s="40">
        <v>0</v>
      </c>
      <c r="AQ46" s="40">
        <v>0</v>
      </c>
      <c r="AR46" s="40">
        <v>0</v>
      </c>
      <c r="AS46" s="40">
        <v>0</v>
      </c>
      <c r="AT46" s="40">
        <v>0</v>
      </c>
      <c r="AU46" s="40">
        <v>0</v>
      </c>
      <c r="AV46" s="40">
        <v>0</v>
      </c>
      <c r="AW46" s="26">
        <f>AK46*AK$10+AL46*AL$10+AM46*AM$10+AN46*AN$10+AO46*AO$10+AP46*AP$10+AQ46*AQ$10+AR46*AR$10+AS46*AS$10+AT46*AT$10+AU$10*AU46+AV$10*AV46</f>
        <v>0</v>
      </c>
      <c r="AX46" s="111">
        <f>AW49*1000/(MAX(AW$17,AW$25,AW$33,AW$41,AW$49,AW$57,AW$65,AW$73,AW$81,AW$89))</f>
        <v>0</v>
      </c>
      <c r="BB46" s="39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40">
        <v>0</v>
      </c>
      <c r="BK46" s="40">
        <v>0</v>
      </c>
      <c r="BL46" s="40">
        <v>0</v>
      </c>
      <c r="BM46" s="40">
        <v>0</v>
      </c>
      <c r="BN46" s="26">
        <f>BB46*BB$10+BC46*BC$10+BD46*BD$10+BE46*BE$10+BF46*BF$10+BG46*BG$10+BH46*BH$10+BI46*BI$10+BJ46*BJ$10+BK46*BK$10+BL$10*BL46+BM$10*BM46</f>
        <v>0</v>
      </c>
      <c r="BO46" s="111">
        <f>BN49*1000/(MAX(BN$17,BN$25,BN$33,BN$41,BN$49,BN$57,BN$65,BN$73,BN$81,BN$89))</f>
        <v>0</v>
      </c>
      <c r="BR46" s="39">
        <v>0</v>
      </c>
      <c r="BS46" s="40">
        <v>0</v>
      </c>
      <c r="BT46" s="40">
        <v>0</v>
      </c>
      <c r="BU46" s="40">
        <v>0</v>
      </c>
      <c r="BV46" s="40">
        <v>0</v>
      </c>
      <c r="BW46" s="40">
        <v>0</v>
      </c>
      <c r="BX46" s="40">
        <v>0</v>
      </c>
      <c r="BY46" s="40">
        <v>0</v>
      </c>
      <c r="BZ46" s="40">
        <v>0</v>
      </c>
      <c r="CA46" s="40">
        <v>0</v>
      </c>
      <c r="CB46" s="40">
        <v>0</v>
      </c>
      <c r="CC46" s="40">
        <v>0</v>
      </c>
      <c r="CD46" s="26">
        <f>BR46*BR$10+BS46*BS$10+BT46*BT$10+BU46*BU$10+BV46*BV$10+BW46*BW$10+BX46*BX$10+BY46*BY$10+BZ46*BZ$10+CA46*CA$10+CB$10*CB46+CC$10*CC46</f>
        <v>0</v>
      </c>
      <c r="CE46" s="111">
        <f>CD49*1000/(MAX(CD$17,CD$25,CD$33,CD$41,CD$49,CD$57,CD$65,CD$73,CD$81,CD$89))</f>
        <v>0</v>
      </c>
    </row>
    <row r="47" spans="1:84" ht="12.75" customHeight="1" x14ac:dyDescent="0.2">
      <c r="A47" s="137"/>
      <c r="B47" s="141"/>
      <c r="C47" s="142"/>
      <c r="D47" s="41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27">
        <f>D47*D$10+E47*E$10+F47*F$10+G47*G$10+H47*H$10+I47*I$10+J47*J$10+K47*K$10+L47*L$10+M47*M$10+N$10*N47+O$10*O47</f>
        <v>0</v>
      </c>
      <c r="Q47" s="112"/>
      <c r="T47" s="41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27">
        <f>T47*T$10+U47*U$10+V47*V$10+W47*W$10+X47*X$10+Y47*Y$10+Z47*Z$10+AA47*AA$10+AB47*AB$10+AC47*AC$10+AD$10*AD47+AE$10*AE47</f>
        <v>0</v>
      </c>
      <c r="AG47" s="112"/>
      <c r="AK47" s="41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27">
        <f>AK47*AK$10+AL47*AL$10+AM47*AM$10+AN47*AN$10+AO47*AO$10+AP47*AP$10+AQ47*AQ$10+AR47*AR$10+AS47*AS$10+AT47*AT$10+AU$10*AU47+AV$10*AV47</f>
        <v>0</v>
      </c>
      <c r="AX47" s="112"/>
      <c r="BB47" s="41">
        <v>0</v>
      </c>
      <c r="BC47" s="42">
        <v>0</v>
      </c>
      <c r="BD47" s="42">
        <v>0</v>
      </c>
      <c r="BE47" s="42">
        <v>0</v>
      </c>
      <c r="BF47" s="42">
        <v>0</v>
      </c>
      <c r="BG47" s="42">
        <v>0</v>
      </c>
      <c r="BH47" s="42">
        <v>0</v>
      </c>
      <c r="BI47" s="42">
        <v>0</v>
      </c>
      <c r="BJ47" s="42">
        <v>0</v>
      </c>
      <c r="BK47" s="42">
        <v>0</v>
      </c>
      <c r="BL47" s="42">
        <v>0</v>
      </c>
      <c r="BM47" s="42">
        <v>0</v>
      </c>
      <c r="BN47" s="27">
        <f>BB47*BB$10+BC47*BC$10+BD47*BD$10+BE47*BE$10+BF47*BF$10+BG47*BG$10+BH47*BH$10+BI47*BI$10+BJ47*BJ$10+BK47*BK$10+BL$10*BL47+BM$10*BM47</f>
        <v>0</v>
      </c>
      <c r="BO47" s="112"/>
      <c r="BR47" s="41">
        <v>0</v>
      </c>
      <c r="BS47" s="42">
        <v>0</v>
      </c>
      <c r="BT47" s="42">
        <v>0</v>
      </c>
      <c r="BU47" s="42">
        <v>0</v>
      </c>
      <c r="BV47" s="42">
        <v>0</v>
      </c>
      <c r="BW47" s="42">
        <v>0</v>
      </c>
      <c r="BX47" s="42">
        <v>0</v>
      </c>
      <c r="BY47" s="42">
        <v>0</v>
      </c>
      <c r="BZ47" s="42">
        <v>0</v>
      </c>
      <c r="CA47" s="42">
        <v>0</v>
      </c>
      <c r="CB47" s="42">
        <v>0</v>
      </c>
      <c r="CC47" s="42">
        <v>0</v>
      </c>
      <c r="CD47" s="27">
        <f>BR47*BR$10+BS47*BS$10+BT47*BT$10+BU47*BU$10+BV47*BV$10+BW47*BW$10+BX47*BX$10+BY47*BY$10+BZ47*BZ$10+CA47*CA$10+CB$10*CB47+CC$10*CC47</f>
        <v>0</v>
      </c>
      <c r="CE47" s="112"/>
    </row>
    <row r="48" spans="1:84" ht="12.75" customHeight="1" x14ac:dyDescent="0.2">
      <c r="A48" s="137"/>
      <c r="B48" s="141"/>
      <c r="C48" s="142"/>
      <c r="D48" s="41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27">
        <f>D48*D$10+E48*E$10+F48*F$10+G48*G$10+H48*H$10+I48*I$10+J48*J$10+K48*K$10+L48*L$10+M48*M$10+N$10*N48+O$10*O48</f>
        <v>0</v>
      </c>
      <c r="Q48" s="112"/>
      <c r="T48" s="41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27">
        <f>T48*T$10+U48*U$10+V48*V$10+W48*W$10+X48*X$10+Y48*Y$10+Z48*Z$10+AA48*AA$10+AB48*AB$10+AC48*AC$10+AD$10*AD48+AE$10*AE48</f>
        <v>0</v>
      </c>
      <c r="AG48" s="112"/>
      <c r="AK48" s="41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27">
        <f>AK48*AK$10+AL48*AL$10+AM48*AM$10+AN48*AN$10+AO48*AO$10+AP48*AP$10+AQ48*AQ$10+AR48*AR$10+AS48*AS$10+AT48*AT$10+AU$10*AU48+AV$10*AV48</f>
        <v>0</v>
      </c>
      <c r="AX48" s="112"/>
      <c r="BB48" s="41">
        <v>0</v>
      </c>
      <c r="BC48" s="42">
        <v>0</v>
      </c>
      <c r="BD48" s="42">
        <v>0</v>
      </c>
      <c r="BE48" s="42">
        <v>0</v>
      </c>
      <c r="BF48" s="42">
        <v>0</v>
      </c>
      <c r="BG48" s="42">
        <v>0</v>
      </c>
      <c r="BH48" s="42">
        <v>0</v>
      </c>
      <c r="BI48" s="42">
        <v>0</v>
      </c>
      <c r="BJ48" s="42">
        <v>0</v>
      </c>
      <c r="BK48" s="42">
        <v>0</v>
      </c>
      <c r="BL48" s="42">
        <v>0</v>
      </c>
      <c r="BM48" s="42">
        <v>0</v>
      </c>
      <c r="BN48" s="27">
        <f>BB48*BB$10+BC48*BC$10+BD48*BD$10+BE48*BE$10+BF48*BF$10+BG48*BG$10+BH48*BH$10+BI48*BI$10+BJ48*BJ$10+BK48*BK$10+BL$10*BL48+BM$10*BM48</f>
        <v>0</v>
      </c>
      <c r="BO48" s="112"/>
      <c r="BR48" s="41">
        <v>0</v>
      </c>
      <c r="BS48" s="42">
        <v>0</v>
      </c>
      <c r="BT48" s="42">
        <v>0</v>
      </c>
      <c r="BU48" s="42">
        <v>0</v>
      </c>
      <c r="BV48" s="42">
        <v>0</v>
      </c>
      <c r="BW48" s="42">
        <v>0</v>
      </c>
      <c r="BX48" s="42">
        <v>0</v>
      </c>
      <c r="BY48" s="42">
        <v>0</v>
      </c>
      <c r="BZ48" s="42">
        <v>0</v>
      </c>
      <c r="CA48" s="42">
        <v>0</v>
      </c>
      <c r="CB48" s="42">
        <v>0</v>
      </c>
      <c r="CC48" s="42">
        <v>0</v>
      </c>
      <c r="CD48" s="27">
        <f>BR48*BR$10+BS48*BS$10+BT48*BT$10+BU48*BU$10+BV48*BV$10+BW48*BW$10+BX48*BX$10+BY48*BY$10+BZ48*BZ$10+CA48*CA$10+CB$10*CB48+CC$10*CC48</f>
        <v>0</v>
      </c>
      <c r="CE48" s="112"/>
    </row>
    <row r="49" spans="1:83" ht="15" customHeight="1" thickBot="1" x14ac:dyDescent="0.3">
      <c r="A49" s="137"/>
      <c r="B49" s="141"/>
      <c r="C49" s="142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6">
        <f>P46+P47+P48</f>
        <v>721</v>
      </c>
      <c r="Q49" s="113"/>
      <c r="T49" s="47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6">
        <f>AF46+AF47+AF48</f>
        <v>0</v>
      </c>
      <c r="AG49" s="113"/>
      <c r="AK49" s="47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6">
        <f>AW46+AW47+AW48</f>
        <v>0</v>
      </c>
      <c r="AX49" s="113"/>
      <c r="BB49" s="47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6">
        <f>BN46+BN47+BN48</f>
        <v>0</v>
      </c>
      <c r="BO49" s="113"/>
      <c r="BR49" s="47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6">
        <f>CD46+CD47+CD48</f>
        <v>0</v>
      </c>
      <c r="CE49" s="113"/>
    </row>
    <row r="50" spans="1:83" ht="14.25" customHeight="1" x14ac:dyDescent="0.2">
      <c r="A50" s="137"/>
      <c r="B50" s="141"/>
      <c r="C50" s="142"/>
      <c r="D50" s="10">
        <v>6</v>
      </c>
      <c r="E50" s="11">
        <v>6</v>
      </c>
      <c r="F50" s="11">
        <v>7</v>
      </c>
      <c r="G50" s="11">
        <v>4</v>
      </c>
      <c r="H50" s="11">
        <v>3</v>
      </c>
      <c r="I50" s="11">
        <v>6</v>
      </c>
      <c r="J50" s="11">
        <v>0</v>
      </c>
      <c r="K50" s="11">
        <v>3</v>
      </c>
      <c r="L50" s="11">
        <v>0</v>
      </c>
      <c r="M50" s="11">
        <v>3</v>
      </c>
      <c r="N50" s="11">
        <v>5</v>
      </c>
      <c r="O50" s="11">
        <v>5</v>
      </c>
      <c r="P50" s="27">
        <f>D50*D$11+E50*E$11+F50*F$11+G50*G$11+H50*H$11+I50*I$11+J50*J$11+K50*K$11+L50*L$11+M50*M$11+N$11*N50+O$11*O50</f>
        <v>619</v>
      </c>
      <c r="Q50" s="114">
        <f>P53*1000/(MAX(P$21,P$29,P$37,P$45,P$53,P$61,P$69,P$77,P$85,P$93))</f>
        <v>772.78401997503124</v>
      </c>
      <c r="T50" s="10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27">
        <f>T50*T$11+U50*U$11+V50*V$11+W50*W$11+X50*X$11+Y50*Y$11+Z50*Z$11+AA50*AA$11+AB50*AB$11+AC50*AC$11+AD$11*AD50+AE$11*AE50</f>
        <v>0</v>
      </c>
      <c r="AG50" s="114">
        <f>AF53*1000/(MAX(AF$21,AF$29,AF$37,AF$45,AF$53,AF$61,AF$69,AF$77,AF$85,AF$93))</f>
        <v>0</v>
      </c>
      <c r="AK50" s="10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27">
        <f>AK50*AK$11+AL50*AL$11+AM50*AM$11+AN50*AN$11+AO50*AO$11+AP50*AP$11+AQ50*AQ$11+AR50*AR$11+AS50*AS$11+AT50*AT$11+AU$11*AU50+AV$11*AV50</f>
        <v>0</v>
      </c>
      <c r="AX50" s="114">
        <f>AW53*1000/(MAX(AW$21,AW$29,AW$37,AW$45,AW$53,AW$61,AW$69,AW$77,AW$85,AW$93))</f>
        <v>0</v>
      </c>
      <c r="BB50" s="10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27">
        <f>BB50*BB$11+BC50*BC$11+BD50*BD$11+BE50*BE$11+BF50*BF$11+BG50*BG$11+BH50*BH$11+BI50*BI$11+BJ50*BJ$11+BK50*BK$11+BL$11*BL50+BM$11*BM50</f>
        <v>0</v>
      </c>
      <c r="BO50" s="114" t="e">
        <f>BN53*1000/(MAX(BN$21,BN$29,BN$37,BN$45,BN$53,BN$61,BN$69,BN$77,BN$85,BN$93))</f>
        <v>#DIV/0!</v>
      </c>
      <c r="BR50" s="10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0</v>
      </c>
      <c r="CB50" s="11">
        <v>0</v>
      </c>
      <c r="CC50" s="11">
        <v>0</v>
      </c>
      <c r="CD50" s="27">
        <f>BR50*BR$11+BS50*BS$11+BT50*BT$11+BU50*BU$11+BV50*BV$11+BW50*BW$11+BX50*BX$11+BY50*BY$11+BZ50*BZ$11+CA50*CA$11+CB$11*CB50+CC$11*CC50</f>
        <v>0</v>
      </c>
      <c r="CE50" s="114">
        <f>CD53*1000/(MAX(CD$21,CD$29,CD$37,CD$45,CD$53,CD$61,CD$69,CD$77,CD$85,CD$93))</f>
        <v>0</v>
      </c>
    </row>
    <row r="51" spans="1:83" ht="12.75" customHeight="1" thickBot="1" x14ac:dyDescent="0.25">
      <c r="A51" s="137"/>
      <c r="B51" s="141"/>
      <c r="C51" s="142"/>
      <c r="D51" s="13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7">
        <f>D51*D$11+E51*E$11+F51*F$11+G51*G$11+H51*H$11+I51*I$11+J51*J$11+K51*K$11+L51*L$11+M51*M$11+N$11*N51+O$11*O51</f>
        <v>0</v>
      </c>
      <c r="Q51" s="115"/>
      <c r="T51" s="13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27">
        <f>T51*T$11+U51*U$11+V51*V$11+W51*W$11+X51*X$11+Y51*Y$11+Z51*Z$11+AA51*AA$11+AB51*AB$11+AC51*AC$11+AD$11*AD51+AE$11*AE51</f>
        <v>0</v>
      </c>
      <c r="AG51" s="115"/>
      <c r="AK51" s="13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27">
        <f>AK51*AK$11+AL51*AL$11+AM51*AM$11+AN51*AN$11+AO51*AO$11+AP51*AP$11+AQ51*AQ$11+AR51*AR$11+AS51*AS$11+AT51*AT$11+AU$11*AU51+AV$11*AV51</f>
        <v>0</v>
      </c>
      <c r="AX51" s="115"/>
      <c r="BB51" s="13">
        <v>0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27">
        <f>BB51*BB$11+BC51*BC$11+BD51*BD$11+BE51*BE$11+BF51*BF$11+BG51*BG$11+BH51*BH$11+BI51*BI$11+BJ51*BJ$11+BK51*BK$11+BL$11*BL51+BM$11*BM51</f>
        <v>0</v>
      </c>
      <c r="BO51" s="115"/>
      <c r="BR51" s="13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0</v>
      </c>
      <c r="BX51" s="14">
        <v>0</v>
      </c>
      <c r="BY51" s="14">
        <v>0</v>
      </c>
      <c r="BZ51" s="14">
        <v>0</v>
      </c>
      <c r="CA51" s="14">
        <v>0</v>
      </c>
      <c r="CB51" s="14">
        <v>0</v>
      </c>
      <c r="CC51" s="14">
        <v>0</v>
      </c>
      <c r="CD51" s="27">
        <f>BR51*BR$11+BS51*BS$11+BT51*BT$11+BU51*BU$11+BV51*BV$11+BW51*BW$11+BX51*BX$11+BY51*BY$11+BZ51*BZ$11+CA51*CA$11+CB$11*CB51+CC$11*CC51</f>
        <v>0</v>
      </c>
      <c r="CE51" s="115"/>
    </row>
    <row r="52" spans="1:83" ht="12.75" customHeight="1" thickBot="1" x14ac:dyDescent="0.25">
      <c r="A52" s="137"/>
      <c r="B52" s="36" t="s">
        <v>9</v>
      </c>
      <c r="C52" s="36" t="s">
        <v>91</v>
      </c>
      <c r="D52" s="13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7">
        <f>D52*D$11+E52*E$11+F52*F$11+G52*G$11+H52*H$11+I52*I$11+J52*J$11+K52*K$11+L52*L$11+M52*M$11+N$11*N52+O$11*O52</f>
        <v>0</v>
      </c>
      <c r="Q52" s="115"/>
      <c r="T52" s="13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27">
        <f>T52*T$11+U52*U$11+V52*V$11+W52*W$11+X52*X$11+Y52*Y$11+Z52*Z$11+AA52*AA$11+AB52*AB$11+AC52*AC$11+AD$11*AD52+AE$11*AE52</f>
        <v>0</v>
      </c>
      <c r="AG52" s="115"/>
      <c r="AK52" s="13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27">
        <f>AK52*AK$11+AL52*AL$11+AM52*AM$11+AN52*AN$11+AO52*AO$11+AP52*AP$11+AQ52*AQ$11+AR52*AR$11+AS52*AS$11+AT52*AT$11+AU$11*AU52+AV$11*AV52</f>
        <v>0</v>
      </c>
      <c r="AX52" s="115"/>
      <c r="BB52" s="13">
        <v>0</v>
      </c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27">
        <f>BB52*BB$11+BC52*BC$11+BD52*BD$11+BE52*BE$11+BF52*BF$11+BG52*BG$11+BH52*BH$11+BI52*BI$11+BJ52*BJ$11+BK52*BK$11+BL$11*BL52+BM$11*BM52</f>
        <v>0</v>
      </c>
      <c r="BO52" s="115"/>
      <c r="BR52" s="13">
        <v>0</v>
      </c>
      <c r="BS52" s="14">
        <v>0</v>
      </c>
      <c r="BT52" s="14">
        <v>0</v>
      </c>
      <c r="BU52" s="14">
        <v>0</v>
      </c>
      <c r="BV52" s="14">
        <v>0</v>
      </c>
      <c r="BW52" s="14">
        <v>0</v>
      </c>
      <c r="BX52" s="14">
        <v>0</v>
      </c>
      <c r="BY52" s="14">
        <v>0</v>
      </c>
      <c r="BZ52" s="14">
        <v>0</v>
      </c>
      <c r="CA52" s="14">
        <v>0</v>
      </c>
      <c r="CB52" s="14">
        <v>0</v>
      </c>
      <c r="CC52" s="14">
        <v>0</v>
      </c>
      <c r="CD52" s="27">
        <f>BR52*BR$11+BS52*BS$11+BT52*BT$11+BU52*BU$11+BV52*BV$11+BW52*BW$11+BX52*BX$11+BY52*BY$11+BZ52*BZ$11+CA52*CA$11+CB$11*CB52+CC$11*CC52</f>
        <v>0</v>
      </c>
      <c r="CE52" s="115"/>
    </row>
    <row r="53" spans="1:83" ht="15" customHeight="1" thickBot="1" x14ac:dyDescent="0.3">
      <c r="A53" s="138"/>
      <c r="B53" s="37">
        <f>Q46</f>
        <v>963.903743315508</v>
      </c>
      <c r="C53" s="38">
        <f>Q50</f>
        <v>772.78401997503124</v>
      </c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35">
        <f>P50+P51+P52</f>
        <v>619</v>
      </c>
      <c r="Q53" s="116"/>
      <c r="T53" s="47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35">
        <f>AF50+AF51+AF52</f>
        <v>0</v>
      </c>
      <c r="AG53" s="116"/>
      <c r="AK53" s="47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35">
        <f>AW50+AW51+AW52</f>
        <v>0</v>
      </c>
      <c r="AX53" s="116"/>
      <c r="BB53" s="47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35">
        <f>BN50+BN51+BN52</f>
        <v>0</v>
      </c>
      <c r="BO53" s="116"/>
      <c r="BR53" s="47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35">
        <f>CD50+CD51+CD52</f>
        <v>0</v>
      </c>
      <c r="CE53" s="116"/>
    </row>
    <row r="54" spans="1:83" ht="14.25" customHeight="1" x14ac:dyDescent="0.2">
      <c r="A54" s="136" t="str">
        <f>Clasifficación!A15</f>
        <v>B_11</v>
      </c>
      <c r="B54" s="139" t="str">
        <f>Clasifficación!B15</f>
        <v>ANTONIO PRIEGO</v>
      </c>
      <c r="C54" s="140"/>
      <c r="D54" s="39">
        <v>3</v>
      </c>
      <c r="E54" s="40">
        <v>4</v>
      </c>
      <c r="F54" s="40">
        <v>3</v>
      </c>
      <c r="G54" s="40">
        <v>4</v>
      </c>
      <c r="H54" s="40">
        <v>4</v>
      </c>
      <c r="I54" s="40">
        <v>5</v>
      </c>
      <c r="J54" s="40">
        <v>5</v>
      </c>
      <c r="K54" s="40">
        <v>5</v>
      </c>
      <c r="L54" s="40">
        <v>4</v>
      </c>
      <c r="M54" s="40">
        <v>1</v>
      </c>
      <c r="N54" s="40">
        <v>5</v>
      </c>
      <c r="O54" s="40">
        <v>5</v>
      </c>
      <c r="P54" s="26">
        <f>D54*D$10+E54*E$10+F54*F$10+G54*G$10+H54*H$10+I54*I$10+J54*J$10+K54*K$10+L54*L$10+M54*M$10+N$10*N54+O$10*O54</f>
        <v>551</v>
      </c>
      <c r="Q54" s="111">
        <f>P57*1000/(MAX(P$17,P$25,P$33,P$41,P$49,P$57,P$65,P$73,P$81,P$89))</f>
        <v>736.63101604278074</v>
      </c>
      <c r="T54" s="39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26">
        <f>T54*T$10+U54*U$10+V54*V$10+W54*W$10+X54*X$10+Y54*Y$10+Z54*Z$10+AA54*AA$10+AB54*AB$10+AC54*AC$10+AD$10*AD54+AE$10*AE54</f>
        <v>0</v>
      </c>
      <c r="AG54" s="111">
        <f>AF57*1000/(MAX(AF$17,AF$25,AF$33,AF$41,AF$49,AF$57,AF$65,AF$73,AF$81,AF$89))</f>
        <v>0</v>
      </c>
      <c r="AK54" s="39">
        <v>0</v>
      </c>
      <c r="AL54" s="40">
        <v>0</v>
      </c>
      <c r="AM54" s="40">
        <v>0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0</v>
      </c>
      <c r="AT54" s="40">
        <v>0</v>
      </c>
      <c r="AU54" s="40">
        <v>0</v>
      </c>
      <c r="AV54" s="40">
        <v>0</v>
      </c>
      <c r="AW54" s="26">
        <f>AK54*AK$10+AL54*AL$10+AM54*AM$10+AN54*AN$10+AO54*AO$10+AP54*AP$10+AQ54*AQ$10+AR54*AR$10+AS54*AS$10+AT54*AT$10+AU$10*AU54+AV$10*AV54</f>
        <v>0</v>
      </c>
      <c r="AX54" s="111">
        <f>AW57*1000/(MAX(AW$17,AW$25,AW$33,AW$41,AW$49,AW$57,AW$65,AW$73,AW$81,AW$89))</f>
        <v>0</v>
      </c>
      <c r="BB54" s="39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40">
        <v>0</v>
      </c>
      <c r="BL54" s="40">
        <v>0</v>
      </c>
      <c r="BM54" s="40">
        <v>0</v>
      </c>
      <c r="BN54" s="26">
        <f>BB54*BB$10+BC54*BC$10+BD54*BD$10+BE54*BE$10+BF54*BF$10+BG54*BG$10+BH54*BH$10+BI54*BI$10+BJ54*BJ$10+BK54*BK$10+BL$10*BL54+BM$10*BM54</f>
        <v>0</v>
      </c>
      <c r="BO54" s="111">
        <f>BN57*1000/(MAX(BN$17,BN$25,BN$33,BN$41,BN$49,BN$57,BN$65,BN$73,BN$81,BN$89))</f>
        <v>0</v>
      </c>
      <c r="BR54" s="39">
        <v>0</v>
      </c>
      <c r="BS54" s="40">
        <v>0</v>
      </c>
      <c r="BT54" s="40">
        <v>0</v>
      </c>
      <c r="BU54" s="40">
        <v>0</v>
      </c>
      <c r="BV54" s="40">
        <v>0</v>
      </c>
      <c r="BW54" s="40">
        <v>0</v>
      </c>
      <c r="BX54" s="40">
        <v>0</v>
      </c>
      <c r="BY54" s="40">
        <v>0</v>
      </c>
      <c r="BZ54" s="40">
        <v>0</v>
      </c>
      <c r="CA54" s="40">
        <v>0</v>
      </c>
      <c r="CB54" s="40">
        <v>0</v>
      </c>
      <c r="CC54" s="40">
        <v>0</v>
      </c>
      <c r="CD54" s="26">
        <f>BR54*BR$10+BS54*BS$10+BT54*BT$10+BU54*BU$10+BV54*BV$10+BW54*BW$10+BX54*BX$10+BY54*BY$10+BZ54*BZ$10+CA54*CA$10+CB$10*CB54+CC$10*CC54</f>
        <v>0</v>
      </c>
      <c r="CE54" s="111">
        <f>CD57*1000/(MAX(CD$17,CD$25,CD$33,CD$41,CD$49,CD$57,CD$65,CD$73,CD$81,CD$89))</f>
        <v>0</v>
      </c>
    </row>
    <row r="55" spans="1:83" ht="12.75" customHeight="1" x14ac:dyDescent="0.2">
      <c r="A55" s="137"/>
      <c r="B55" s="141"/>
      <c r="C55" s="142"/>
      <c r="D55" s="41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27">
        <f>D55*D$10+E55*E$10+F55*F$10+G55*G$10+H55*H$10+I55*I$10+J55*J$10+K55*K$10+L55*L$10+M55*M$10+N$10*N55+O$10*O55</f>
        <v>0</v>
      </c>
      <c r="Q55" s="112"/>
      <c r="T55" s="41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27">
        <f>T55*T$10+U55*U$10+V55*V$10+W55*W$10+X55*X$10+Y55*Y$10+Z55*Z$10+AA55*AA$10+AB55*AB$10+AC55*AC$10+AD$10*AD55+AE$10*AE55</f>
        <v>0</v>
      </c>
      <c r="AG55" s="112"/>
      <c r="AK55" s="41">
        <v>0</v>
      </c>
      <c r="AL55" s="42">
        <v>0</v>
      </c>
      <c r="AM55" s="42">
        <v>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S55" s="42">
        <v>0</v>
      </c>
      <c r="AT55" s="42">
        <v>0</v>
      </c>
      <c r="AU55" s="42">
        <v>0</v>
      </c>
      <c r="AV55" s="42">
        <v>0</v>
      </c>
      <c r="AW55" s="27">
        <f>AK55*AK$10+AL55*AL$10+AM55*AM$10+AN55*AN$10+AO55*AO$10+AP55*AP$10+AQ55*AQ$10+AR55*AR$10+AS55*AS$10+AT55*AT$10+AU$10*AU55+AV$10*AV55</f>
        <v>0</v>
      </c>
      <c r="AX55" s="112"/>
      <c r="BB55" s="41">
        <v>0</v>
      </c>
      <c r="BC55" s="42">
        <v>0</v>
      </c>
      <c r="BD55" s="42">
        <v>0</v>
      </c>
      <c r="BE55" s="42">
        <v>0</v>
      </c>
      <c r="BF55" s="42">
        <v>0</v>
      </c>
      <c r="BG55" s="42">
        <v>0</v>
      </c>
      <c r="BH55" s="42">
        <v>0</v>
      </c>
      <c r="BI55" s="42">
        <v>0</v>
      </c>
      <c r="BJ55" s="42">
        <v>0</v>
      </c>
      <c r="BK55" s="42">
        <v>0</v>
      </c>
      <c r="BL55" s="42">
        <v>0</v>
      </c>
      <c r="BM55" s="42">
        <v>0</v>
      </c>
      <c r="BN55" s="27">
        <f>BB55*BB$10+BC55*BC$10+BD55*BD$10+BE55*BE$10+BF55*BF$10+BG55*BG$10+BH55*BH$10+BI55*BI$10+BJ55*BJ$10+BK55*BK$10+BL$10*BL55+BM$10*BM55</f>
        <v>0</v>
      </c>
      <c r="BO55" s="112"/>
      <c r="BR55" s="41">
        <v>0</v>
      </c>
      <c r="BS55" s="42">
        <v>0</v>
      </c>
      <c r="BT55" s="42">
        <v>0</v>
      </c>
      <c r="BU55" s="42">
        <v>0</v>
      </c>
      <c r="BV55" s="42">
        <v>0</v>
      </c>
      <c r="BW55" s="42">
        <v>0</v>
      </c>
      <c r="BX55" s="42">
        <v>0</v>
      </c>
      <c r="BY55" s="42">
        <v>0</v>
      </c>
      <c r="BZ55" s="42">
        <v>0</v>
      </c>
      <c r="CA55" s="42">
        <v>0</v>
      </c>
      <c r="CB55" s="42">
        <v>0</v>
      </c>
      <c r="CC55" s="42">
        <v>0</v>
      </c>
      <c r="CD55" s="27">
        <f>BR55*BR$10+BS55*BS$10+BT55*BT$10+BU55*BU$10+BV55*BV$10+BW55*BW$10+BX55*BX$10+BY55*BY$10+BZ55*BZ$10+CA55*CA$10+CB$10*CB55+CC$10*CC55</f>
        <v>0</v>
      </c>
      <c r="CE55" s="112"/>
    </row>
    <row r="56" spans="1:83" ht="12.75" customHeight="1" x14ac:dyDescent="0.2">
      <c r="A56" s="137"/>
      <c r="B56" s="141"/>
      <c r="C56" s="142"/>
      <c r="D56" s="41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27">
        <f>D56*D$10+E56*E$10+F56*F$10+G56*G$10+H56*H$10+I56*I$10+J56*J$10+K56*K$10+L56*L$10+M56*M$10+N$10*N56+O$10*O56</f>
        <v>0</v>
      </c>
      <c r="Q56" s="112"/>
      <c r="T56" s="41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27">
        <f>T56*T$10+U56*U$10+V56*V$10+W56*W$10+X56*X$10+Y56*Y$10+Z56*Z$10+AA56*AA$10+AB56*AB$10+AC56*AC$10+AD$10*AD56+AE$10*AE56</f>
        <v>0</v>
      </c>
      <c r="AG56" s="112"/>
      <c r="AK56" s="41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2">
        <v>0</v>
      </c>
      <c r="AV56" s="42">
        <v>0</v>
      </c>
      <c r="AW56" s="27">
        <f>AK56*AK$10+AL56*AL$10+AM56*AM$10+AN56*AN$10+AO56*AO$10+AP56*AP$10+AQ56*AQ$10+AR56*AR$10+AS56*AS$10+AT56*AT$10+AU$10*AU56+AV$10*AV56</f>
        <v>0</v>
      </c>
      <c r="AX56" s="112"/>
      <c r="BB56" s="41">
        <v>0</v>
      </c>
      <c r="BC56" s="42">
        <v>0</v>
      </c>
      <c r="BD56" s="42">
        <v>0</v>
      </c>
      <c r="BE56" s="42">
        <v>0</v>
      </c>
      <c r="BF56" s="42">
        <v>0</v>
      </c>
      <c r="BG56" s="42">
        <v>0</v>
      </c>
      <c r="BH56" s="42">
        <v>0</v>
      </c>
      <c r="BI56" s="42">
        <v>0</v>
      </c>
      <c r="BJ56" s="42">
        <v>0</v>
      </c>
      <c r="BK56" s="42">
        <v>0</v>
      </c>
      <c r="BL56" s="42">
        <v>0</v>
      </c>
      <c r="BM56" s="42">
        <v>0</v>
      </c>
      <c r="BN56" s="27">
        <f>BB56*BB$10+BC56*BC$10+BD56*BD$10+BE56*BE$10+BF56*BF$10+BG56*BG$10+BH56*BH$10+BI56*BI$10+BJ56*BJ$10+BK56*BK$10+BL$10*BL56+BM$10*BM56</f>
        <v>0</v>
      </c>
      <c r="BO56" s="112"/>
      <c r="BR56" s="41">
        <v>0</v>
      </c>
      <c r="BS56" s="42">
        <v>0</v>
      </c>
      <c r="BT56" s="42">
        <v>0</v>
      </c>
      <c r="BU56" s="42">
        <v>0</v>
      </c>
      <c r="BV56" s="42">
        <v>0</v>
      </c>
      <c r="BW56" s="42">
        <v>0</v>
      </c>
      <c r="BX56" s="42">
        <v>0</v>
      </c>
      <c r="BY56" s="42">
        <v>0</v>
      </c>
      <c r="BZ56" s="42">
        <v>0</v>
      </c>
      <c r="CA56" s="42">
        <v>0</v>
      </c>
      <c r="CB56" s="42">
        <v>0</v>
      </c>
      <c r="CC56" s="42">
        <v>0</v>
      </c>
      <c r="CD56" s="27">
        <f>BR56*BR$10+BS56*BS$10+BT56*BT$10+BU56*BU$10+BV56*BV$10+BW56*BW$10+BX56*BX$10+BY56*BY$10+BZ56*BZ$10+CA56*CA$10+CB$10*CB56+CC$10*CC56</f>
        <v>0</v>
      </c>
      <c r="CE56" s="112"/>
    </row>
    <row r="57" spans="1:83" ht="15" customHeight="1" thickBot="1" x14ac:dyDescent="0.3">
      <c r="A57" s="137"/>
      <c r="B57" s="141"/>
      <c r="C57" s="142"/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6">
        <f>P54+P55+P56</f>
        <v>551</v>
      </c>
      <c r="Q57" s="113"/>
      <c r="T57" s="47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6">
        <f>AF54+AF55+AF56</f>
        <v>0</v>
      </c>
      <c r="AG57" s="113"/>
      <c r="AK57" s="47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6">
        <f>AW54+AW55+AW56</f>
        <v>0</v>
      </c>
      <c r="AX57" s="113"/>
      <c r="BB57" s="47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6">
        <f>BN54+BN55+BN56</f>
        <v>0</v>
      </c>
      <c r="BO57" s="113"/>
      <c r="BR57" s="47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6">
        <f>CD54+CD55+CD56</f>
        <v>0</v>
      </c>
      <c r="CE57" s="113"/>
    </row>
    <row r="58" spans="1:83" ht="14.25" customHeight="1" x14ac:dyDescent="0.2">
      <c r="A58" s="137"/>
      <c r="B58" s="141"/>
      <c r="C58" s="142"/>
      <c r="D58" s="10">
        <v>5</v>
      </c>
      <c r="E58" s="11">
        <v>0</v>
      </c>
      <c r="F58" s="11">
        <v>5</v>
      </c>
      <c r="G58" s="11">
        <v>3</v>
      </c>
      <c r="H58" s="11">
        <v>4</v>
      </c>
      <c r="I58" s="11">
        <v>6</v>
      </c>
      <c r="J58" s="11">
        <v>0</v>
      </c>
      <c r="K58" s="11">
        <v>4</v>
      </c>
      <c r="L58" s="11">
        <v>4</v>
      </c>
      <c r="M58" s="11">
        <v>3</v>
      </c>
      <c r="N58" s="11">
        <v>5</v>
      </c>
      <c r="O58" s="11">
        <v>5</v>
      </c>
      <c r="P58" s="27">
        <f>D58*D$11+E58*E$11+F58*F$11+G58*G$11+H58*H$11+I58*I$11+J58*J$11+K58*K$11+L58*L$11+M58*M$11+N$11*N58+O$11*O58</f>
        <v>529</v>
      </c>
      <c r="Q58" s="114">
        <f>P61*1000/(MAX(P$21,P$29,P$37,P$45,P$53,P$61,P$69,P$77,P$85,P$93))</f>
        <v>660.42446941323351</v>
      </c>
      <c r="T58" s="10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27">
        <f>T58*T$11+U58*U$11+V58*V$11+W58*W$11+X58*X$11+Y58*Y$11+Z58*Z$11+AA58*AA$11+AB58*AB$11+AC58*AC$11+AD$11*AD58+AE$11*AE58</f>
        <v>0</v>
      </c>
      <c r="AG58" s="114">
        <f>AF61*1000/(MAX(AF$21,AF$29,AF$37,AF$45,AF$53,AF$61,AF$69,AF$77,AF$85,AF$93))</f>
        <v>0</v>
      </c>
      <c r="AK58" s="10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>
        <v>0</v>
      </c>
      <c r="AW58" s="27">
        <f>AK58*AK$11+AL58*AL$11+AM58*AM$11+AN58*AN$11+AO58*AO$11+AP58*AP$11+AQ58*AQ$11+AR58*AR$11+AS58*AS$11+AT58*AT$11+AU$11*AU58+AV$11*AV58</f>
        <v>0</v>
      </c>
      <c r="AX58" s="114">
        <f>AW61*1000/(MAX(AW$21,AW$29,AW$37,AW$45,AW$53,AW$61,AW$69,AW$77,AW$85,AW$93))</f>
        <v>0</v>
      </c>
      <c r="BB58" s="10">
        <v>0</v>
      </c>
      <c r="BC58" s="11">
        <v>0</v>
      </c>
      <c r="BD58" s="11">
        <v>0</v>
      </c>
      <c r="BE58" s="11">
        <v>0</v>
      </c>
      <c r="BF58" s="11">
        <v>0</v>
      </c>
      <c r="BG58" s="11">
        <v>0</v>
      </c>
      <c r="BH58" s="11">
        <v>0</v>
      </c>
      <c r="BI58" s="11">
        <v>0</v>
      </c>
      <c r="BJ58" s="11">
        <v>0</v>
      </c>
      <c r="BK58" s="11">
        <v>0</v>
      </c>
      <c r="BL58" s="11">
        <v>0</v>
      </c>
      <c r="BM58" s="11">
        <v>0</v>
      </c>
      <c r="BN58" s="27">
        <f>BB58*BB$11+BC58*BC$11+BD58*BD$11+BE58*BE$11+BF58*BF$11+BG58*BG$11+BH58*BH$11+BI58*BI$11+BJ58*BJ$11+BK58*BK$11+BL$11*BL58+BM$11*BM58</f>
        <v>0</v>
      </c>
      <c r="BO58" s="114" t="e">
        <f>BN61*1000/(MAX(BN$21,BN$29,BN$37,BN$45,BN$53,BN$61,BN$69,BN$77,BN$85,BN$93))</f>
        <v>#DIV/0!</v>
      </c>
      <c r="BR58" s="10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>
        <v>0</v>
      </c>
      <c r="CC58" s="11">
        <v>0</v>
      </c>
      <c r="CD58" s="27">
        <f>BR58*BR$11+BS58*BS$11+BT58*BT$11+BU58*BU$11+BV58*BV$11+BW58*BW$11+BX58*BX$11+BY58*BY$11+BZ58*BZ$11+CA58*CA$11+CB$11*CB58+CC$11*CC58</f>
        <v>0</v>
      </c>
      <c r="CE58" s="114">
        <f>CD61*1000/(MAX(CD$21,CD$29,CD$37,CD$45,CD$53,CD$61,CD$69,CD$77,CD$85,CD$93))</f>
        <v>0</v>
      </c>
    </row>
    <row r="59" spans="1:83" ht="12.75" customHeight="1" thickBot="1" x14ac:dyDescent="0.25">
      <c r="A59" s="137"/>
      <c r="B59" s="141"/>
      <c r="C59" s="142"/>
      <c r="D59" s="13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7">
        <f>D59*D$11+E59*E$11+F59*F$11+G59*G$11+H59*H$11+I59*I$11+J59*J$11+K59*K$11+L59*L$11+M59*M$11+N$11*N59+O$11*O59</f>
        <v>0</v>
      </c>
      <c r="Q59" s="115"/>
      <c r="T59" s="13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27">
        <f>T59*T$11+U59*U$11+V59*V$11+W59*W$11+X59*X$11+Y59*Y$11+Z59*Z$11+AA59*AA$11+AB59*AB$11+AC59*AC$11+AD$11*AD59+AE$11*AE59</f>
        <v>0</v>
      </c>
      <c r="AG59" s="115"/>
      <c r="AK59" s="13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27">
        <f>AK59*AK$11+AL59*AL$11+AM59*AM$11+AN59*AN$11+AO59*AO$11+AP59*AP$11+AQ59*AQ$11+AR59*AR$11+AS59*AS$11+AT59*AT$11+AU$11*AU59+AV$11*AV59</f>
        <v>0</v>
      </c>
      <c r="AX59" s="115"/>
      <c r="BB59" s="13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27">
        <f>BB59*BB$11+BC59*BC$11+BD59*BD$11+BE59*BE$11+BF59*BF$11+BG59*BG$11+BH59*BH$11+BI59*BI$11+BJ59*BJ$11+BK59*BK$11+BL$11*BL59+BM$11*BM59</f>
        <v>0</v>
      </c>
      <c r="BO59" s="115"/>
      <c r="BR59" s="13">
        <v>0</v>
      </c>
      <c r="BS59" s="14">
        <v>0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27">
        <f>BR59*BR$11+BS59*BS$11+BT59*BT$11+BU59*BU$11+BV59*BV$11+BW59*BW$11+BX59*BX$11+BY59*BY$11+BZ59*BZ$11+CA59*CA$11+CB$11*CB59+CC$11*CC59</f>
        <v>0</v>
      </c>
      <c r="CE59" s="115"/>
    </row>
    <row r="60" spans="1:83" ht="12.75" customHeight="1" thickBot="1" x14ac:dyDescent="0.25">
      <c r="A60" s="137"/>
      <c r="B60" s="36" t="s">
        <v>9</v>
      </c>
      <c r="C60" s="36" t="s">
        <v>91</v>
      </c>
      <c r="D60" s="13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7">
        <f>D60*D$11+E60*E$11+F60*F$11+G60*G$11+H60*H$11+I60*I$11+J60*J$11+K60*K$11+L60*L$11+M60*M$11+N$11*N60+O$11*O60</f>
        <v>0</v>
      </c>
      <c r="Q60" s="115"/>
      <c r="T60" s="13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27">
        <f>T60*T$11+U60*U$11+V60*V$11+W60*W$11+X60*X$11+Y60*Y$11+Z60*Z$11+AA60*AA$11+AB60*AB$11+AC60*AC$11+AD$11*AD60+AE$11*AE60</f>
        <v>0</v>
      </c>
      <c r="AG60" s="115"/>
      <c r="AK60" s="13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27">
        <f>AK60*AK$11+AL60*AL$11+AM60*AM$11+AN60*AN$11+AO60*AO$11+AP60*AP$11+AQ60*AQ$11+AR60*AR$11+AS60*AS$11+AT60*AT$11+AU$11*AU60+AV$11*AV60</f>
        <v>0</v>
      </c>
      <c r="AX60" s="115"/>
      <c r="BB60" s="13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27">
        <f>BB60*BB$11+BC60*BC$11+BD60*BD$11+BE60*BE$11+BF60*BF$11+BG60*BG$11+BH60*BH$11+BI60*BI$11+BJ60*BJ$11+BK60*BK$11+BL$11*BL60+BM$11*BM60</f>
        <v>0</v>
      </c>
      <c r="BO60" s="115"/>
      <c r="BR60" s="13">
        <v>0</v>
      </c>
      <c r="BS60" s="14">
        <v>0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27">
        <f>BR60*BR$11+BS60*BS$11+BT60*BT$11+BU60*BU$11+BV60*BV$11+BW60*BW$11+BX60*BX$11+BY60*BY$11+BZ60*BZ$11+CA60*CA$11+CB$11*CB60+CC$11*CC60</f>
        <v>0</v>
      </c>
      <c r="CE60" s="115"/>
    </row>
    <row r="61" spans="1:83" ht="15" customHeight="1" thickBot="1" x14ac:dyDescent="0.3">
      <c r="A61" s="138"/>
      <c r="B61" s="37">
        <f>Q54</f>
        <v>736.63101604278074</v>
      </c>
      <c r="C61" s="38">
        <f>Q58</f>
        <v>660.42446941323351</v>
      </c>
      <c r="D61" s="47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35">
        <f>P58+P59+P60</f>
        <v>529</v>
      </c>
      <c r="Q61" s="116"/>
      <c r="T61" s="47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35">
        <f>AF58+AF59+AF60</f>
        <v>0</v>
      </c>
      <c r="AG61" s="116"/>
      <c r="AK61" s="47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35">
        <f>AW58+AW59+AW60</f>
        <v>0</v>
      </c>
      <c r="AX61" s="116"/>
      <c r="BB61" s="47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35">
        <f>BN58+BN59+BN60</f>
        <v>0</v>
      </c>
      <c r="BO61" s="116"/>
      <c r="BR61" s="47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35">
        <f>CD58+CD59+CD60</f>
        <v>0</v>
      </c>
      <c r="CE61" s="116"/>
    </row>
    <row r="62" spans="1:83" ht="14.25" customHeight="1" x14ac:dyDescent="0.2">
      <c r="A62" s="136" t="str">
        <f>Clasifficación!A16</f>
        <v>B_8</v>
      </c>
      <c r="B62" s="139" t="str">
        <f>Clasifficación!B16</f>
        <v>FRANCISCO GARCÍA PALMERO</v>
      </c>
      <c r="C62" s="140"/>
      <c r="D62" s="39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26">
        <f>D62*D$10+E62*E$10+F62*F$10+G62*G$10+H62*H$10+I62*I$10+J62*J$10+K62*K$10+L62*L$10+M62*M$10+N$10*N62+O$10*O62</f>
        <v>0</v>
      </c>
      <c r="Q62" s="111">
        <f>P65*1000/(MAX(P$17,P$25,P$33,P$41,P$49,P$57,P$65,P$73,P$81,P$89))</f>
        <v>0</v>
      </c>
      <c r="T62" s="39">
        <v>4</v>
      </c>
      <c r="U62" s="40">
        <v>4</v>
      </c>
      <c r="V62" s="40">
        <v>2</v>
      </c>
      <c r="W62" s="40">
        <v>4</v>
      </c>
      <c r="X62" s="40">
        <v>4</v>
      </c>
      <c r="Y62" s="40">
        <v>5</v>
      </c>
      <c r="Z62" s="40">
        <v>3</v>
      </c>
      <c r="AA62" s="40">
        <v>4</v>
      </c>
      <c r="AB62" s="40">
        <v>2</v>
      </c>
      <c r="AC62" s="40">
        <v>2</v>
      </c>
      <c r="AD62" s="40">
        <v>5</v>
      </c>
      <c r="AE62" s="40">
        <v>5</v>
      </c>
      <c r="AF62" s="26">
        <f>T62*T$10+U62*U$10+V62*V$10+W62*W$10+X62*X$10+Y62*Y$10+Z62*Z$10+AA62*AA$10+AB62*AB$10+AC62*AC$10+AD$10*AD62+AE$10*AE62</f>
        <v>495</v>
      </c>
      <c r="AG62" s="111">
        <f>AF65*1000/(MAX(AF$17,AF$25,AF$33,AF$41,AF$49,AF$57,AF$65,AF$73,AF$81,AF$89))</f>
        <v>632.18390804597698</v>
      </c>
      <c r="AK62" s="39">
        <v>3</v>
      </c>
      <c r="AL62" s="40">
        <v>4</v>
      </c>
      <c r="AM62" s="40">
        <v>5</v>
      </c>
      <c r="AN62" s="40">
        <v>5</v>
      </c>
      <c r="AO62" s="40">
        <v>4</v>
      </c>
      <c r="AP62" s="40">
        <v>5</v>
      </c>
      <c r="AQ62" s="40">
        <v>2</v>
      </c>
      <c r="AR62" s="40">
        <v>0</v>
      </c>
      <c r="AS62" s="40">
        <v>3</v>
      </c>
      <c r="AT62" s="40">
        <v>3</v>
      </c>
      <c r="AU62" s="40">
        <v>5</v>
      </c>
      <c r="AV62" s="40">
        <v>5</v>
      </c>
      <c r="AW62" s="26">
        <f>AK62*AK$10+AL62*AL$10+AM62*AM$10+AN62*AN$10+AO62*AO$10+AP62*AP$10+AQ62*AQ$10+AR62*AR$10+AS62*AS$10+AT62*AT$10+AU$10*AU62+AV$10*AV62</f>
        <v>492</v>
      </c>
      <c r="AX62" s="111">
        <f>AW65*1000/(MAX(AW$17,AW$25,AW$33,AW$41,AW$49,AW$57,AW$65,AW$73,AW$81,AW$89))</f>
        <v>649.93394980184939</v>
      </c>
      <c r="BA62">
        <f>0.4*BO62+0.6*AX66</f>
        <v>677.98739959730676</v>
      </c>
      <c r="BB62" s="39">
        <v>6</v>
      </c>
      <c r="BC62" s="40">
        <v>5</v>
      </c>
      <c r="BD62" s="40">
        <v>6</v>
      </c>
      <c r="BE62" s="40">
        <v>5</v>
      </c>
      <c r="BF62" s="40">
        <v>4</v>
      </c>
      <c r="BG62" s="40">
        <v>3</v>
      </c>
      <c r="BH62" s="40">
        <v>4</v>
      </c>
      <c r="BI62" s="40">
        <v>5</v>
      </c>
      <c r="BJ62" s="40">
        <v>4</v>
      </c>
      <c r="BK62" s="40">
        <v>3</v>
      </c>
      <c r="BL62" s="40">
        <v>5</v>
      </c>
      <c r="BM62" s="40">
        <v>5</v>
      </c>
      <c r="BN62" s="26">
        <f>BB62*BB$10+BC62*BC$10+BD62*BD$10+BE62*BE$10+BF62*BF$10+BG62*BG$10+BH62*BH$10+BI62*BI$10+BJ62*BJ$10+BK62*BK$10+BL$10*BL62+BM$10*BM62</f>
        <v>639</v>
      </c>
      <c r="BO62" s="111">
        <f>BN65*1000/(MAX(BN$17,BN$25,BN$33,BN$41,BN$49,BN$57,BN$65,BN$73,BN$81,BN$89))</f>
        <v>862.34817813765187</v>
      </c>
      <c r="BR62" s="39">
        <v>4</v>
      </c>
      <c r="BS62" s="40">
        <v>4</v>
      </c>
      <c r="BT62" s="40">
        <v>5</v>
      </c>
      <c r="BU62" s="40">
        <v>5</v>
      </c>
      <c r="BV62" s="40">
        <v>4</v>
      </c>
      <c r="BW62" s="40">
        <v>0</v>
      </c>
      <c r="BX62" s="40">
        <v>5</v>
      </c>
      <c r="BY62" s="40">
        <v>4</v>
      </c>
      <c r="BZ62" s="40">
        <v>4</v>
      </c>
      <c r="CA62" s="40">
        <v>3</v>
      </c>
      <c r="CB62" s="40">
        <v>5</v>
      </c>
      <c r="CC62" s="40">
        <v>5</v>
      </c>
      <c r="CD62" s="26">
        <f>BR62*BR$10+BS62*BS$10+BT62*BT$10+BU62*BU$10+BV62*BV$10+BW62*BW$10+BX62*BX$10+BY62*BY$10+BZ62*BZ$10+CA62*CA$10+CB$10*CB62+CC$10*CC62</f>
        <v>531</v>
      </c>
      <c r="CE62" s="111">
        <f>CD65*1000/(MAX(CD$17,CD$25,CD$33,CD$41,CD$49,CD$57,CD$65,CD$73,CD$81,CD$89))</f>
        <v>852.32744783306578</v>
      </c>
    </row>
    <row r="63" spans="1:83" ht="12.75" customHeight="1" x14ac:dyDescent="0.2">
      <c r="A63" s="137"/>
      <c r="B63" s="141"/>
      <c r="C63" s="142"/>
      <c r="D63" s="41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27">
        <f>D63*D$10+E63*E$10+F63*F$10+G63*G$10+H63*H$10+I63*I$10+J63*J$10+K63*K$10+L63*L$10+M63*M$10+N$10*N63+O$10*O63</f>
        <v>0</v>
      </c>
      <c r="Q63" s="112"/>
      <c r="T63" s="41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27">
        <f>T63*T$10+U63*U$10+V63*V$10+W63*W$10+X63*X$10+Y63*Y$10+Z63*Z$10+AA63*AA$10+AB63*AB$10+AC63*AC$10+AD$10*AD63+AE$10*AE63</f>
        <v>0</v>
      </c>
      <c r="AG63" s="112"/>
      <c r="AK63" s="41">
        <v>0</v>
      </c>
      <c r="AL63" s="42">
        <v>0</v>
      </c>
      <c r="AM63" s="42">
        <v>0</v>
      </c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42">
        <v>0</v>
      </c>
      <c r="AW63" s="27">
        <f>AK63*AK$10+AL63*AL$10+AM63*AM$10+AN63*AN$10+AO63*AO$10+AP63*AP$10+AQ63*AQ$10+AR63*AR$10+AS63*AS$10+AT63*AT$10+AU$10*AU63+AV$10*AV63</f>
        <v>0</v>
      </c>
      <c r="AX63" s="112"/>
      <c r="BB63" s="41">
        <v>0</v>
      </c>
      <c r="BC63" s="42">
        <v>0</v>
      </c>
      <c r="BD63" s="42">
        <v>0</v>
      </c>
      <c r="BE63" s="42">
        <v>0</v>
      </c>
      <c r="BF63" s="42">
        <v>0</v>
      </c>
      <c r="BG63" s="42">
        <v>0</v>
      </c>
      <c r="BH63" s="42">
        <v>0</v>
      </c>
      <c r="BI63" s="42">
        <v>0</v>
      </c>
      <c r="BJ63" s="42">
        <v>0</v>
      </c>
      <c r="BK63" s="42">
        <v>0</v>
      </c>
      <c r="BL63" s="42">
        <v>0</v>
      </c>
      <c r="BM63" s="42">
        <v>0</v>
      </c>
      <c r="BN63" s="27">
        <f>BB63*BB$10+BC63*BC$10+BD63*BD$10+BE63*BE$10+BF63*BF$10+BG63*BG$10+BH63*BH$10+BI63*BI$10+BJ63*BJ$10+BK63*BK$10+BL$10*BL63+BM$10*BM63</f>
        <v>0</v>
      </c>
      <c r="BO63" s="112"/>
      <c r="BR63" s="41">
        <v>0</v>
      </c>
      <c r="BS63" s="42">
        <v>0</v>
      </c>
      <c r="BT63" s="42">
        <v>0</v>
      </c>
      <c r="BU63" s="42">
        <v>0</v>
      </c>
      <c r="BV63" s="42">
        <v>0</v>
      </c>
      <c r="BW63" s="42">
        <v>0</v>
      </c>
      <c r="BX63" s="42">
        <v>0</v>
      </c>
      <c r="BY63" s="42">
        <v>0</v>
      </c>
      <c r="BZ63" s="42">
        <v>0</v>
      </c>
      <c r="CA63" s="42">
        <v>0</v>
      </c>
      <c r="CB63" s="42">
        <v>0</v>
      </c>
      <c r="CC63" s="42">
        <v>0</v>
      </c>
      <c r="CD63" s="27">
        <f>BR63*BR$10+BS63*BS$10+BT63*BT$10+BU63*BU$10+BV63*BV$10+BW63*BW$10+BX63*BX$10+BY63*BY$10+BZ63*BZ$10+CA63*CA$10+CB$10*CB63+CC$10*CC63</f>
        <v>0</v>
      </c>
      <c r="CE63" s="112"/>
    </row>
    <row r="64" spans="1:83" ht="12.75" customHeight="1" x14ac:dyDescent="0.2">
      <c r="A64" s="137"/>
      <c r="B64" s="141"/>
      <c r="C64" s="142"/>
      <c r="D64" s="41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27">
        <f>D64*D$10+E64*E$10+F64*F$10+G64*G$10+H64*H$10+I64*I$10+J64*J$10+K64*K$10+L64*L$10+M64*M$10+N$10*N64+O$10*O64</f>
        <v>0</v>
      </c>
      <c r="Q64" s="112"/>
      <c r="T64" s="41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27">
        <f>T64*T$10+U64*U$10+V64*V$10+W64*W$10+X64*X$10+Y64*Y$10+Z64*Z$10+AA64*AA$10+AB64*AB$10+AC64*AC$10+AD$10*AD64+AE$10*AE64</f>
        <v>0</v>
      </c>
      <c r="AG64" s="112"/>
      <c r="AK64" s="41">
        <v>0</v>
      </c>
      <c r="AL64" s="42">
        <v>0</v>
      </c>
      <c r="AM64" s="42">
        <v>0</v>
      </c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42">
        <v>0</v>
      </c>
      <c r="AW64" s="27">
        <f>AK64*AK$10+AL64*AL$10+AM64*AM$10+AN64*AN$10+AO64*AO$10+AP64*AP$10+AQ64*AQ$10+AR64*AR$10+AS64*AS$10+AT64*AT$10+AU$10*AU64+AV$10*AV64</f>
        <v>0</v>
      </c>
      <c r="AX64" s="112"/>
      <c r="BB64" s="41">
        <v>0</v>
      </c>
      <c r="BC64" s="42">
        <v>0</v>
      </c>
      <c r="BD64" s="42">
        <v>0</v>
      </c>
      <c r="BE64" s="42">
        <v>0</v>
      </c>
      <c r="BF64" s="42">
        <v>0</v>
      </c>
      <c r="BG64" s="42">
        <v>0</v>
      </c>
      <c r="BH64" s="42">
        <v>0</v>
      </c>
      <c r="BI64" s="42">
        <v>0</v>
      </c>
      <c r="BJ64" s="42">
        <v>0</v>
      </c>
      <c r="BK64" s="42">
        <v>0</v>
      </c>
      <c r="BL64" s="42">
        <v>0</v>
      </c>
      <c r="BM64" s="42">
        <v>0</v>
      </c>
      <c r="BN64" s="27">
        <f>BB64*BB$10+BC64*BC$10+BD64*BD$10+BE64*BE$10+BF64*BF$10+BG64*BG$10+BH64*BH$10+BI64*BI$10+BJ64*BJ$10+BK64*BK$10+BL$10*BL64+BM$10*BM64</f>
        <v>0</v>
      </c>
      <c r="BO64" s="112"/>
      <c r="BR64" s="41">
        <v>0</v>
      </c>
      <c r="BS64" s="42">
        <v>0</v>
      </c>
      <c r="BT64" s="42">
        <v>0</v>
      </c>
      <c r="BU64" s="42">
        <v>0</v>
      </c>
      <c r="BV64" s="42">
        <v>0</v>
      </c>
      <c r="BW64" s="42">
        <v>0</v>
      </c>
      <c r="BX64" s="42">
        <v>0</v>
      </c>
      <c r="BY64" s="42">
        <v>0</v>
      </c>
      <c r="BZ64" s="42">
        <v>0</v>
      </c>
      <c r="CA64" s="42">
        <v>0</v>
      </c>
      <c r="CB64" s="42">
        <v>0</v>
      </c>
      <c r="CC64" s="42">
        <v>0</v>
      </c>
      <c r="CD64" s="27">
        <f>BR64*BR$10+BS64*BS$10+BT64*BT$10+BU64*BU$10+BV64*BV$10+BW64*BW$10+BX64*BX$10+BY64*BY$10+BZ64*BZ$10+CA64*CA$10+CB$10*CB64+CC$10*CC64</f>
        <v>0</v>
      </c>
      <c r="CE64" s="112"/>
    </row>
    <row r="65" spans="1:84" ht="15" customHeight="1" thickBot="1" x14ac:dyDescent="0.3">
      <c r="A65" s="137"/>
      <c r="B65" s="141"/>
      <c r="C65" s="142"/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6">
        <f>P62+P63+P64</f>
        <v>0</v>
      </c>
      <c r="Q65" s="113"/>
      <c r="T65" s="47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6">
        <f>AF62+AF63+AF64</f>
        <v>495</v>
      </c>
      <c r="AG65" s="113"/>
      <c r="AK65" s="47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6">
        <f>AW62+AW63+AW64</f>
        <v>492</v>
      </c>
      <c r="AX65" s="113"/>
      <c r="BB65" s="47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6">
        <f>BN62+BN63+BN64</f>
        <v>639</v>
      </c>
      <c r="BO65" s="113"/>
      <c r="BR65" s="47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6">
        <f>CD62+CD63+CD64</f>
        <v>531</v>
      </c>
      <c r="CE65" s="113"/>
      <c r="CF65">
        <f>0.4*CE62+0.6*CE66</f>
        <v>784.93938838340148</v>
      </c>
    </row>
    <row r="66" spans="1:84" ht="14.25" customHeight="1" x14ac:dyDescent="0.2">
      <c r="A66" s="137"/>
      <c r="B66" s="141"/>
      <c r="C66" s="142"/>
      <c r="D66" s="10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27">
        <f>D66*D$11+E66*E$11+F66*F$11+G66*G$11+H66*H$11+I66*I$11+J66*J$11+K66*K$11+L66*L$11+M66*M$11+N$11*N66+O$11*O66</f>
        <v>0</v>
      </c>
      <c r="Q66" s="114">
        <f>P69*1000/(MAX(P$21,P$29,P$37,P$45,P$53,P$61,P$69,P$77,P$85,P$93))</f>
        <v>0</v>
      </c>
      <c r="T66" s="10">
        <v>4</v>
      </c>
      <c r="U66" s="11">
        <v>0</v>
      </c>
      <c r="V66" s="11">
        <v>3</v>
      </c>
      <c r="W66" s="11">
        <v>3</v>
      </c>
      <c r="X66" s="11">
        <v>0</v>
      </c>
      <c r="Y66" s="11">
        <v>3</v>
      </c>
      <c r="Z66" s="11">
        <v>0</v>
      </c>
      <c r="AA66" s="11">
        <v>3</v>
      </c>
      <c r="AB66" s="11">
        <v>2</v>
      </c>
      <c r="AC66" s="11">
        <v>3</v>
      </c>
      <c r="AD66" s="11">
        <v>5</v>
      </c>
      <c r="AE66" s="11">
        <v>5</v>
      </c>
      <c r="AF66" s="27">
        <f>T66*T$11+U66*U$11+V66*V$11+W66*W$11+X66*X$11+Y66*Y$11+Z66*Z$11+AA66*AA$11+AB66*AB$11+AC66*AC$11+AD$11*AD66+AE$11*AE66</f>
        <v>366</v>
      </c>
      <c r="AG66" s="114">
        <f>AF69*1000/(MAX(AF$21,AF$29,AF$37,AF$45,AF$53,AF$61,AF$69,AF$77,AF$85,AF$93))</f>
        <v>531.20464441219156</v>
      </c>
      <c r="AK66" s="10">
        <v>0</v>
      </c>
      <c r="AL66" s="11">
        <v>2</v>
      </c>
      <c r="AM66" s="11">
        <v>4</v>
      </c>
      <c r="AN66" s="11">
        <v>0</v>
      </c>
      <c r="AO66" s="11">
        <v>4</v>
      </c>
      <c r="AP66" s="11">
        <v>5</v>
      </c>
      <c r="AQ66" s="11">
        <v>3</v>
      </c>
      <c r="AR66" s="11">
        <v>3</v>
      </c>
      <c r="AS66" s="11">
        <v>0</v>
      </c>
      <c r="AT66" s="11">
        <v>0</v>
      </c>
      <c r="AU66" s="11">
        <v>5</v>
      </c>
      <c r="AV66" s="11">
        <v>5</v>
      </c>
      <c r="AW66" s="27">
        <f>AK66*AK$11+AL66*AL$11+AM66*AM$11+AN66*AN$11+AO66*AO$11+AP66*AP$11+AQ66*AQ$11+AR66*AR$11+AS66*AS$11+AT66*AT$11+AU$11*AU66+AV$11*AV66</f>
        <v>519</v>
      </c>
      <c r="AX66" s="114">
        <f>AW69*1000/(MAX(AW$21,AW$29,AW$37,AW$45,AW$53,AW$61,AW$69,AW$77,AW$85,AW$93))</f>
        <v>555.08021390374336</v>
      </c>
      <c r="BB66" s="10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27">
        <f>BB66*BB$11+BC66*BC$11+BD66*BD$11+BE66*BE$11+BF66*BF$11+BG66*BG$11+BH66*BH$11+BI66*BI$11+BJ66*BJ$11+BK66*BK$11+BL$11*BL66+BM$11*BM66</f>
        <v>0</v>
      </c>
      <c r="BO66" s="114" t="e">
        <f>BN69*1000/(MAX(BN$21,BN$29,BN$37,BN$45,BN$53,BN$61,BN$69,BN$77,BN$85,BN$93))</f>
        <v>#DIV/0!</v>
      </c>
      <c r="BR66" s="10">
        <v>5</v>
      </c>
      <c r="BS66" s="11">
        <v>5</v>
      </c>
      <c r="BT66" s="11">
        <v>2</v>
      </c>
      <c r="BU66" s="11">
        <v>5</v>
      </c>
      <c r="BV66" s="11">
        <v>4</v>
      </c>
      <c r="BW66" s="11">
        <v>5</v>
      </c>
      <c r="BX66" s="11">
        <v>3</v>
      </c>
      <c r="BY66" s="11">
        <v>4</v>
      </c>
      <c r="BZ66" s="11">
        <v>4</v>
      </c>
      <c r="CA66" s="11">
        <v>2</v>
      </c>
      <c r="CB66" s="11">
        <v>5</v>
      </c>
      <c r="CC66" s="11">
        <v>5</v>
      </c>
      <c r="CD66" s="27">
        <f>BR66*BR$11+BS66*BS$11+BT66*BT$11+BU66*BU$11+BV66*BV$11+BW66*BW$11+BX66*BX$11+BY66*BY$11+BZ66*BZ$11+CA66*CA$11+CB$11*CB66+CC$11*CC66</f>
        <v>1056</v>
      </c>
      <c r="CE66" s="114">
        <f>CD69*1000/(MAX(CD$21,CD$29,CD$37,CD$45,CD$53,CD$61,CD$69,CD$77,CD$85,CD$93))</f>
        <v>740.01401541695861</v>
      </c>
    </row>
    <row r="67" spans="1:84" ht="12.75" customHeight="1" thickBot="1" x14ac:dyDescent="0.25">
      <c r="A67" s="137"/>
      <c r="B67" s="141"/>
      <c r="C67" s="142"/>
      <c r="D67" s="13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7">
        <f>D67*D$11+E67*E$11+F67*F$11+G67*G$11+H67*H$11+I67*I$11+J67*J$11+K67*K$11+L67*L$11+M67*M$11+N$11*N67+O$11*O67</f>
        <v>0</v>
      </c>
      <c r="Q67" s="115"/>
      <c r="T67" s="13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27">
        <f>T67*T$11+U67*U$11+V67*V$11+W67*W$11+X67*X$11+Y67*Y$11+Z67*Z$11+AA67*AA$11+AB67*AB$11+AC67*AC$11+AD$11*AD67+AE$11*AE67</f>
        <v>0</v>
      </c>
      <c r="AG67" s="115"/>
      <c r="AK67" s="13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27">
        <f>AK67*AK$11+AL67*AL$11+AM67*AM$11+AN67*AN$11+AO67*AO$11+AP67*AP$11+AQ67*AQ$11+AR67*AR$11+AS67*AS$11+AT67*AT$11+AU$11*AU67+AV$11*AV67</f>
        <v>0</v>
      </c>
      <c r="AX67" s="115"/>
      <c r="BB67" s="13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4">
        <v>0</v>
      </c>
      <c r="BN67" s="27">
        <f>BB67*BB$11+BC67*BC$11+BD67*BD$11+BE67*BE$11+BF67*BF$11+BG67*BG$11+BH67*BH$11+BI67*BI$11+BJ67*BJ$11+BK67*BK$11+BL$11*BL67+BM$11*BM67</f>
        <v>0</v>
      </c>
      <c r="BO67" s="115"/>
      <c r="BR67" s="13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14">
        <v>0</v>
      </c>
      <c r="CC67" s="14">
        <v>0</v>
      </c>
      <c r="CD67" s="27">
        <f>BR67*BR$11+BS67*BS$11+BT67*BT$11+BU67*BU$11+BV67*BV$11+BW67*BW$11+BX67*BX$11+BY67*BY$11+BZ67*BZ$11+CA67*CA$11+CB$11*CB67+CC$11*CC67</f>
        <v>0</v>
      </c>
      <c r="CE67" s="115"/>
    </row>
    <row r="68" spans="1:84" ht="12.75" customHeight="1" thickBot="1" x14ac:dyDescent="0.25">
      <c r="A68" s="137"/>
      <c r="B68" s="36" t="s">
        <v>9</v>
      </c>
      <c r="C68" s="36" t="s">
        <v>91</v>
      </c>
      <c r="D68" s="13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7">
        <f>D68*D$11+E68*E$11+F68*F$11+G68*G$11+H68*H$11+I68*I$11+J68*J$11+K68*K$11+L68*L$11+M68*M$11+N$11*N68+O$11*O68</f>
        <v>0</v>
      </c>
      <c r="Q68" s="115"/>
      <c r="T68" s="13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27">
        <f>T68*T$11+U68*U$11+V68*V$11+W68*W$11+X68*X$11+Y68*Y$11+Z68*Z$11+AA68*AA$11+AB68*AB$11+AC68*AC$11+AD$11*AD68+AE$11*AE68</f>
        <v>0</v>
      </c>
      <c r="AG68" s="115"/>
      <c r="AK68" s="13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27">
        <f>AK68*AK$11+AL68*AL$11+AM68*AM$11+AN68*AN$11+AO68*AO$11+AP68*AP$11+AQ68*AQ$11+AR68*AR$11+AS68*AS$11+AT68*AT$11+AU$11*AU68+AV$11*AV68</f>
        <v>0</v>
      </c>
      <c r="AX68" s="115"/>
      <c r="BB68" s="13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0</v>
      </c>
      <c r="BL68" s="14">
        <v>0</v>
      </c>
      <c r="BM68" s="14">
        <v>0</v>
      </c>
      <c r="BN68" s="27">
        <f>BB68*BB$11+BC68*BC$11+BD68*BD$11+BE68*BE$11+BF68*BF$11+BG68*BG$11+BH68*BH$11+BI68*BI$11+BJ68*BJ$11+BK68*BK$11+BL$11*BL68+BM$11*BM68</f>
        <v>0</v>
      </c>
      <c r="BO68" s="115"/>
      <c r="BR68" s="13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>
        <v>0</v>
      </c>
      <c r="CA68" s="14">
        <v>0</v>
      </c>
      <c r="CB68" s="14">
        <v>0</v>
      </c>
      <c r="CC68" s="14">
        <v>0</v>
      </c>
      <c r="CD68" s="27">
        <f>BR68*BR$11+BS68*BS$11+BT68*BT$11+BU68*BU$11+BV68*BV$11+BW68*BW$11+BX68*BX$11+BY68*BY$11+BZ68*BZ$11+CA68*CA$11+CB$11*CB68+CC$11*CC68</f>
        <v>0</v>
      </c>
      <c r="CE68" s="115"/>
    </row>
    <row r="69" spans="1:84" ht="15" customHeight="1" thickBot="1" x14ac:dyDescent="0.3">
      <c r="A69" s="138"/>
      <c r="B69" s="37">
        <f>Q62</f>
        <v>0</v>
      </c>
      <c r="C69" s="38">
        <f>Q66</f>
        <v>0</v>
      </c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35">
        <f>P66+P67+P68</f>
        <v>0</v>
      </c>
      <c r="Q69" s="116"/>
      <c r="T69" s="47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35">
        <f>AF66+AF67+AF68</f>
        <v>366</v>
      </c>
      <c r="AG69" s="116"/>
      <c r="AK69" s="47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35">
        <f>AW66+AW67+AW68</f>
        <v>519</v>
      </c>
      <c r="AX69" s="116"/>
      <c r="BB69" s="47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35">
        <f>BN66+BN67+BN68</f>
        <v>0</v>
      </c>
      <c r="BO69" s="116"/>
      <c r="BR69" s="47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35">
        <f>CD66+CD67+CD68</f>
        <v>1056</v>
      </c>
      <c r="CE69" s="116"/>
    </row>
    <row r="70" spans="1:84" ht="14.25" customHeight="1" x14ac:dyDescent="0.2">
      <c r="A70" s="136" t="str">
        <f>Clasifficación!A17</f>
        <v>B_5</v>
      </c>
      <c r="B70" s="139" t="str">
        <f>Clasifficación!B17</f>
        <v>JULIO ÁNGEL CONTRERAS</v>
      </c>
      <c r="C70" s="140"/>
      <c r="D70" s="39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26">
        <f>D70*D$10+E70*E$10+F70*F$10+G70*G$10+H70*H$10+I70*I$10+J70*J$10+K70*K$10+L70*L$10+M70*M$10+N$10*N70+O$10*O70</f>
        <v>0</v>
      </c>
      <c r="Q70" s="111">
        <f>P73*1000/(MAX(P$17,P$25,P$33,P$41,P$49,P$57,P$65,P$73,P$81,P$89))</f>
        <v>0</v>
      </c>
      <c r="T70" s="39">
        <v>0</v>
      </c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26">
        <f>T70*T$10+U70*U$10+V70*V$10+W70*W$10+X70*X$10+Y70*Y$10+Z70*Z$10+AA70*AA$10+AB70*AB$10+AC70*AC$10+AD$10*AD70+AE$10*AE70</f>
        <v>0</v>
      </c>
      <c r="AG70" s="111">
        <f>AF73*1000/(MAX(AF$17,AF$25,AF$33,AF$41,AF$49,AF$57,AF$65,AF$73,AF$81,AF$89))</f>
        <v>0</v>
      </c>
      <c r="AK70" s="39">
        <v>4</v>
      </c>
      <c r="AL70" s="40">
        <v>4</v>
      </c>
      <c r="AM70" s="40">
        <v>2</v>
      </c>
      <c r="AN70" s="40">
        <v>2</v>
      </c>
      <c r="AO70" s="40">
        <v>3</v>
      </c>
      <c r="AP70" s="40">
        <v>3</v>
      </c>
      <c r="AQ70" s="40">
        <v>2</v>
      </c>
      <c r="AR70" s="40">
        <v>3</v>
      </c>
      <c r="AS70" s="40">
        <v>3</v>
      </c>
      <c r="AT70" s="40">
        <v>1</v>
      </c>
      <c r="AU70" s="40">
        <v>5</v>
      </c>
      <c r="AV70" s="40">
        <v>5</v>
      </c>
      <c r="AW70" s="26">
        <f>AK70*AK$10+AL70*AL$10+AM70*AM$10+AN70*AN$10+AO70*AO$10+AP70*AP$10+AQ70*AQ$10+AR70*AR$10+AS70*AS$10+AT70*AT$10+AU$10*AU70+AV$10*AV70</f>
        <v>392</v>
      </c>
      <c r="AX70" s="111">
        <f>AW73*1000/(MAX(AW$17,AW$25,AW$33,AW$41,AW$49,AW$57,AW$65,AW$73,AW$81,AW$89))</f>
        <v>517.83355350066051</v>
      </c>
      <c r="BB70" s="39">
        <v>4</v>
      </c>
      <c r="BC70" s="40">
        <v>3</v>
      </c>
      <c r="BD70" s="40">
        <v>3</v>
      </c>
      <c r="BE70" s="40">
        <v>3</v>
      </c>
      <c r="BF70" s="40">
        <v>4</v>
      </c>
      <c r="BG70" s="40">
        <v>0</v>
      </c>
      <c r="BH70" s="40">
        <v>2</v>
      </c>
      <c r="BI70" s="40">
        <v>3</v>
      </c>
      <c r="BJ70" s="40">
        <v>4</v>
      </c>
      <c r="BK70" s="40">
        <v>2</v>
      </c>
      <c r="BL70" s="40">
        <v>5</v>
      </c>
      <c r="BM70" s="40">
        <v>5</v>
      </c>
      <c r="BN70" s="26">
        <f>BB70*BB$10+BC70*BC$10+BD70*BD$10+BE70*BE$10+BF70*BF$10+BG70*BG$10+BH70*BH$10+BI70*BI$10+BJ70*BJ$10+BK70*BK$10+BL$10*BL70+BM$10*BM70</f>
        <v>395</v>
      </c>
      <c r="BO70" s="111">
        <f>BN73*1000/(MAX(BN$17,BN$25,BN$33,BN$41,BN$49,BN$57,BN$65,BN$73,BN$81,BN$89))</f>
        <v>533.06342780026989</v>
      </c>
      <c r="BR70" s="39">
        <v>4</v>
      </c>
      <c r="BS70" s="40">
        <v>5</v>
      </c>
      <c r="BT70" s="40">
        <v>4</v>
      </c>
      <c r="BU70" s="40">
        <v>3</v>
      </c>
      <c r="BV70" s="40">
        <v>2</v>
      </c>
      <c r="BW70" s="40">
        <v>0</v>
      </c>
      <c r="BX70" s="40">
        <v>2</v>
      </c>
      <c r="BY70" s="40">
        <v>3</v>
      </c>
      <c r="BZ70" s="40">
        <v>3</v>
      </c>
      <c r="CA70" s="40">
        <v>0</v>
      </c>
      <c r="CB70" s="40">
        <v>5</v>
      </c>
      <c r="CC70" s="40">
        <v>5</v>
      </c>
      <c r="CD70" s="26">
        <f>BR70*BR$10+BS70*BS$10+BT70*BT$10+BU70*BU$10+BV70*BV$10+BW70*BW$10+BX70*BX$10+BY70*BY$10+BZ70*BZ$10+CA70*CA$10+CB$10*CB70+CC$10*CC70</f>
        <v>371</v>
      </c>
      <c r="CE70" s="111">
        <f>CD73*1000/(MAX(CD$17,CD$25,CD$33,CD$41,CD$49,CD$57,CD$65,CD$73,CD$81,CD$89))</f>
        <v>595.50561797752812</v>
      </c>
    </row>
    <row r="71" spans="1:84" ht="12.75" customHeight="1" x14ac:dyDescent="0.2">
      <c r="A71" s="137"/>
      <c r="B71" s="141"/>
      <c r="C71" s="142"/>
      <c r="D71" s="41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27">
        <f>D71*D$10+E71*E$10+F71*F$10+G71*G$10+H71*H$10+I71*I$10+J71*J$10+K71*K$10+L71*L$10+M71*M$10+N$10*N71+O$10*O71</f>
        <v>0</v>
      </c>
      <c r="Q71" s="112"/>
      <c r="T71" s="41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27">
        <f>T71*T$10+U71*U$10+V71*V$10+W71*W$10+X71*X$10+Y71*Y$10+Z71*Z$10+AA71*AA$10+AB71*AB$10+AC71*AC$10+AD$10*AD71+AE$10*AE71</f>
        <v>0</v>
      </c>
      <c r="AG71" s="112"/>
      <c r="AK71" s="41">
        <v>0</v>
      </c>
      <c r="AL71" s="42">
        <v>0</v>
      </c>
      <c r="AM71" s="42">
        <v>0</v>
      </c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27">
        <f>AK71*AK$10+AL71*AL$10+AM71*AM$10+AN71*AN$10+AO71*AO$10+AP71*AP$10+AQ71*AQ$10+AR71*AR$10+AS71*AS$10+AT71*AT$10+AU$10*AU71+AV$10*AV71</f>
        <v>0</v>
      </c>
      <c r="AX71" s="112"/>
      <c r="BB71" s="41">
        <v>0</v>
      </c>
      <c r="BC71" s="42">
        <v>0</v>
      </c>
      <c r="BD71" s="42">
        <v>0</v>
      </c>
      <c r="BE71" s="42">
        <v>0</v>
      </c>
      <c r="BF71" s="42">
        <v>0</v>
      </c>
      <c r="BG71" s="42">
        <v>0</v>
      </c>
      <c r="BH71" s="42">
        <v>0</v>
      </c>
      <c r="BI71" s="42">
        <v>0</v>
      </c>
      <c r="BJ71" s="42">
        <v>0</v>
      </c>
      <c r="BK71" s="42">
        <v>0</v>
      </c>
      <c r="BL71" s="42">
        <v>0</v>
      </c>
      <c r="BM71" s="42">
        <v>0</v>
      </c>
      <c r="BN71" s="27">
        <f>BB71*BB$10+BC71*BC$10+BD71*BD$10+BE71*BE$10+BF71*BF$10+BG71*BG$10+BH71*BH$10+BI71*BI$10+BJ71*BJ$10+BK71*BK$10+BL$10*BL71+BM$10*BM71</f>
        <v>0</v>
      </c>
      <c r="BO71" s="112"/>
      <c r="BR71" s="41">
        <v>0</v>
      </c>
      <c r="BS71" s="42">
        <v>0</v>
      </c>
      <c r="BT71" s="42">
        <v>0</v>
      </c>
      <c r="BU71" s="42">
        <v>0</v>
      </c>
      <c r="BV71" s="42">
        <v>0</v>
      </c>
      <c r="BW71" s="42">
        <v>0</v>
      </c>
      <c r="BX71" s="42">
        <v>0</v>
      </c>
      <c r="BY71" s="42">
        <v>0</v>
      </c>
      <c r="BZ71" s="42">
        <v>0</v>
      </c>
      <c r="CA71" s="42">
        <v>0</v>
      </c>
      <c r="CB71" s="42">
        <v>0</v>
      </c>
      <c r="CC71" s="42">
        <v>0</v>
      </c>
      <c r="CD71" s="27">
        <f>BR71*BR$10+BS71*BS$10+BT71*BT$10+BU71*BU$10+BV71*BV$10+BW71*BW$10+BX71*BX$10+BY71*BY$10+BZ71*BZ$10+CA71*CA$10+CB$10*CB71+CC$10*CC71</f>
        <v>0</v>
      </c>
      <c r="CE71" s="112"/>
    </row>
    <row r="72" spans="1:84" ht="12.75" customHeight="1" x14ac:dyDescent="0.2">
      <c r="A72" s="137"/>
      <c r="B72" s="141"/>
      <c r="C72" s="142"/>
      <c r="D72" s="41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27">
        <f>D72*D$10+E72*E$10+F72*F$10+G72*G$10+H72*H$10+I72*I$10+J72*J$10+K72*K$10+L72*L$10+M72*M$10+N$10*N72+O$10*O72</f>
        <v>0</v>
      </c>
      <c r="Q72" s="112"/>
      <c r="T72" s="41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27">
        <f>T72*T$10+U72*U$10+V72*V$10+W72*W$10+X72*X$10+Y72*Y$10+Z72*Z$10+AA72*AA$10+AB72*AB$10+AC72*AC$10+AD$10*AD72+AE$10*AE72</f>
        <v>0</v>
      </c>
      <c r="AG72" s="112"/>
      <c r="AK72" s="41">
        <v>0</v>
      </c>
      <c r="AL72" s="42">
        <v>0</v>
      </c>
      <c r="AM72" s="42">
        <v>0</v>
      </c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27">
        <f>AK72*AK$10+AL72*AL$10+AM72*AM$10+AN72*AN$10+AO72*AO$10+AP72*AP$10+AQ72*AQ$10+AR72*AR$10+AS72*AS$10+AT72*AT$10+AU$10*AU72+AV$10*AV72</f>
        <v>0</v>
      </c>
      <c r="AX72" s="112"/>
      <c r="BB72" s="41">
        <v>0</v>
      </c>
      <c r="BC72" s="42">
        <v>0</v>
      </c>
      <c r="BD72" s="42">
        <v>0</v>
      </c>
      <c r="BE72" s="42">
        <v>0</v>
      </c>
      <c r="BF72" s="42">
        <v>0</v>
      </c>
      <c r="BG72" s="42">
        <v>0</v>
      </c>
      <c r="BH72" s="42">
        <v>0</v>
      </c>
      <c r="BI72" s="42">
        <v>0</v>
      </c>
      <c r="BJ72" s="42">
        <v>0</v>
      </c>
      <c r="BK72" s="42">
        <v>0</v>
      </c>
      <c r="BL72" s="42">
        <v>0</v>
      </c>
      <c r="BM72" s="42">
        <v>0</v>
      </c>
      <c r="BN72" s="27">
        <f>BB72*BB$10+BC72*BC$10+BD72*BD$10+BE72*BE$10+BF72*BF$10+BG72*BG$10+BH72*BH$10+BI72*BI$10+BJ72*BJ$10+BK72*BK$10+BL$10*BL72+BM$10*BM72</f>
        <v>0</v>
      </c>
      <c r="BO72" s="112"/>
      <c r="BR72" s="41">
        <v>0</v>
      </c>
      <c r="BS72" s="42">
        <v>0</v>
      </c>
      <c r="BT72" s="42">
        <v>0</v>
      </c>
      <c r="BU72" s="42">
        <v>0</v>
      </c>
      <c r="BV72" s="42">
        <v>0</v>
      </c>
      <c r="BW72" s="42">
        <v>0</v>
      </c>
      <c r="BX72" s="42">
        <v>0</v>
      </c>
      <c r="BY72" s="42">
        <v>0</v>
      </c>
      <c r="BZ72" s="42">
        <v>0</v>
      </c>
      <c r="CA72" s="42">
        <v>0</v>
      </c>
      <c r="CB72" s="42">
        <v>0</v>
      </c>
      <c r="CC72" s="42">
        <v>0</v>
      </c>
      <c r="CD72" s="27">
        <f>BR72*BR$10+BS72*BS$10+BT72*BT$10+BU72*BU$10+BV72*BV$10+BW72*BW$10+BX72*BX$10+BY72*BY$10+BZ72*BZ$10+CA72*CA$10+CB$10*CB72+CC$10*CC72</f>
        <v>0</v>
      </c>
      <c r="CE72" s="112"/>
    </row>
    <row r="73" spans="1:84" ht="15" customHeight="1" thickBot="1" x14ac:dyDescent="0.3">
      <c r="A73" s="137"/>
      <c r="B73" s="141"/>
      <c r="C73" s="142"/>
      <c r="D73" s="47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6">
        <f>P70+P71+P72</f>
        <v>0</v>
      </c>
      <c r="Q73" s="113"/>
      <c r="T73" s="47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6">
        <f>AF70+AF71+AF72</f>
        <v>0</v>
      </c>
      <c r="AG73" s="113"/>
      <c r="AK73" s="47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6">
        <f>AW70+AW71+AW72</f>
        <v>392</v>
      </c>
      <c r="AX73" s="113"/>
      <c r="BA73">
        <f>0.4*AX70+0.6*AX74</f>
        <v>377.18689733609312</v>
      </c>
      <c r="BB73" s="47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6">
        <f>BN70+BN71+BN72</f>
        <v>395</v>
      </c>
      <c r="BO73" s="113"/>
      <c r="BR73" s="47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6">
        <f>CD70+CD71+CD72</f>
        <v>371</v>
      </c>
      <c r="CE73" s="113"/>
      <c r="CF73">
        <f>0.4*CE70+0.6*CE74</f>
        <v>536.31016590159288</v>
      </c>
    </row>
    <row r="74" spans="1:84" ht="14.25" customHeight="1" x14ac:dyDescent="0.2">
      <c r="A74" s="137"/>
      <c r="B74" s="141"/>
      <c r="C74" s="142"/>
      <c r="D74" s="10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27">
        <f>D74*D$11+E74*E$11+F74*F$11+G74*G$11+H74*H$11+I74*I$11+J74*J$11+K74*K$11+L74*L$11+M74*M$11+N$11*N74+O$11*O74</f>
        <v>0</v>
      </c>
      <c r="Q74" s="114">
        <f>P77*1000/(MAX(P$21,P$29,P$37,P$45,P$53,P$61,P$69,P$77,P$85,P$93))</f>
        <v>0</v>
      </c>
      <c r="T74" s="10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27">
        <f>T74*T$11+U74*U$11+V74*V$11+W74*W$11+X74*X$11+Y74*Y$11+Z74*Z$11+AA74*AA$11+AB74*AB$11+AC74*AC$11+AD$11*AD74+AE$11*AE74</f>
        <v>0</v>
      </c>
      <c r="AG74" s="114">
        <f>AF77*1000/(MAX(AF$21,AF$29,AF$37,AF$45,AF$53,AF$61,AF$69,AF$77,AF$85,AF$93))</f>
        <v>0</v>
      </c>
      <c r="AK74" s="10">
        <v>0</v>
      </c>
      <c r="AL74" s="11">
        <v>2</v>
      </c>
      <c r="AM74" s="11">
        <v>3</v>
      </c>
      <c r="AN74" s="11">
        <v>0</v>
      </c>
      <c r="AO74" s="11">
        <v>2</v>
      </c>
      <c r="AP74" s="11">
        <v>3</v>
      </c>
      <c r="AQ74" s="11">
        <v>0</v>
      </c>
      <c r="AR74" s="11">
        <v>0</v>
      </c>
      <c r="AS74" s="11">
        <v>3</v>
      </c>
      <c r="AT74" s="11">
        <v>0</v>
      </c>
      <c r="AU74" s="11">
        <v>5</v>
      </c>
      <c r="AV74" s="11">
        <v>5</v>
      </c>
      <c r="AW74" s="27">
        <f>AK74*AK$11+AL74*AL$11+AM74*AM$11+AN74*AN$11+AO74*AO$11+AP74*AP$11+AQ74*AQ$11+AR74*AR$11+AS74*AS$11+AT74*AT$11+AU$11*AU74+AV$11*AV74</f>
        <v>265</v>
      </c>
      <c r="AX74" s="114">
        <f>AW77*1000/(MAX(AW$21,AW$29,AW$37,AW$45,AW$53,AW$61,AW$69,AW$77,AW$85,AW$93))</f>
        <v>283.42245989304814</v>
      </c>
      <c r="BB74" s="10">
        <v>0</v>
      </c>
      <c r="BC74" s="11">
        <v>0</v>
      </c>
      <c r="BD74" s="11">
        <v>0</v>
      </c>
      <c r="BE74" s="11">
        <v>0</v>
      </c>
      <c r="BF74" s="11">
        <v>0</v>
      </c>
      <c r="BG74" s="11">
        <v>0</v>
      </c>
      <c r="BH74" s="11">
        <v>0</v>
      </c>
      <c r="BI74" s="11">
        <v>0</v>
      </c>
      <c r="BJ74" s="11">
        <v>0</v>
      </c>
      <c r="BK74" s="11">
        <v>0</v>
      </c>
      <c r="BL74" s="11">
        <v>0</v>
      </c>
      <c r="BM74" s="11">
        <v>0</v>
      </c>
      <c r="BN74" s="27">
        <f>BB74*BB$11+BC74*BC$11+BD74*BD$11+BE74*BE$11+BF74*BF$11+BG74*BG$11+BH74*BH$11+BI74*BI$11+BJ74*BJ$11+BK74*BK$11+BL$11*BL74+BM$11*BM74</f>
        <v>0</v>
      </c>
      <c r="BO74" s="114" t="e">
        <f>BN77*1000/(MAX(BN$21,BN$29,BN$37,BN$45,BN$53,BN$61,BN$69,BN$77,BN$85,BN$93))</f>
        <v>#DIV/0!</v>
      </c>
      <c r="BR74" s="10">
        <v>6</v>
      </c>
      <c r="BS74" s="11">
        <v>5</v>
      </c>
      <c r="BT74" s="11">
        <v>0</v>
      </c>
      <c r="BU74" s="11">
        <v>0</v>
      </c>
      <c r="BV74" s="11">
        <v>3</v>
      </c>
      <c r="BW74" s="11">
        <v>4</v>
      </c>
      <c r="BX74" s="11">
        <v>4</v>
      </c>
      <c r="BY74" s="11">
        <v>3</v>
      </c>
      <c r="BZ74" s="11">
        <v>0</v>
      </c>
      <c r="CA74" s="11">
        <v>3</v>
      </c>
      <c r="CB74" s="11">
        <v>5</v>
      </c>
      <c r="CC74" s="11">
        <v>5</v>
      </c>
      <c r="CD74" s="27">
        <f>BR74*BR$11+BS74*BS$11+BT74*BT$11+BU74*BU$11+BV74*BV$11+BW74*BW$11+BX74*BX$11+BY74*BY$11+BZ74*BZ$11+CA74*CA$11+CB$11*CB74+CC$11*CC74</f>
        <v>709</v>
      </c>
      <c r="CE74" s="114">
        <f>CD77*1000/(MAX(CD$21,CD$29,CD$37,CD$45,CD$53,CD$61,CD$69,CD$77,CD$85,CD$93))</f>
        <v>496.84653118430271</v>
      </c>
    </row>
    <row r="75" spans="1:84" ht="12.75" customHeight="1" thickBot="1" x14ac:dyDescent="0.25">
      <c r="A75" s="137"/>
      <c r="B75" s="141"/>
      <c r="C75" s="142"/>
      <c r="D75" s="13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7">
        <f>D75*D$11+E75*E$11+F75*F$11+G75*G$11+H75*H$11+I75*I$11+J75*J$11+K75*K$11+L75*L$11+M75*M$11+N$11*N75+O$11*O75</f>
        <v>0</v>
      </c>
      <c r="Q75" s="115"/>
      <c r="T75" s="13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27">
        <f>T75*T$11+U75*U$11+V75*V$11+W75*W$11+X75*X$11+Y75*Y$11+Z75*Z$11+AA75*AA$11+AB75*AB$11+AC75*AC$11+AD$11*AD75+AE$11*AE75</f>
        <v>0</v>
      </c>
      <c r="AG75" s="115"/>
      <c r="AK75" s="13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27">
        <f>AK75*AK$11+AL75*AL$11+AM75*AM$11+AN75*AN$11+AO75*AO$11+AP75*AP$11+AQ75*AQ$11+AR75*AR$11+AS75*AS$11+AT75*AT$11+AU$11*AU75+AV$11*AV75</f>
        <v>0</v>
      </c>
      <c r="AX75" s="115"/>
      <c r="BB75" s="13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27">
        <f>BB75*BB$11+BC75*BC$11+BD75*BD$11+BE75*BE$11+BF75*BF$11+BG75*BG$11+BH75*BH$11+BI75*BI$11+BJ75*BJ$11+BK75*BK$11+BL$11*BL75+BM$11*BM75</f>
        <v>0</v>
      </c>
      <c r="BO75" s="115"/>
      <c r="BR75" s="13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27">
        <f>BR75*BR$11+BS75*BS$11+BT75*BT$11+BU75*BU$11+BV75*BV$11+BW75*BW$11+BX75*BX$11+BY75*BY$11+BZ75*BZ$11+CA75*CA$11+CB$11*CB75+CC$11*CC75</f>
        <v>0</v>
      </c>
      <c r="CE75" s="115"/>
    </row>
    <row r="76" spans="1:84" ht="12.75" customHeight="1" thickBot="1" x14ac:dyDescent="0.25">
      <c r="A76" s="137"/>
      <c r="B76" s="36" t="s">
        <v>9</v>
      </c>
      <c r="C76" s="36" t="s">
        <v>91</v>
      </c>
      <c r="D76" s="13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7">
        <f>D76*D$11+E76*E$11+F76*F$11+G76*G$11+H76*H$11+I76*I$11+J76*J$11+K76*K$11+L76*L$11+M76*M$11+N$11*N76+O$11*O76</f>
        <v>0</v>
      </c>
      <c r="Q76" s="115"/>
      <c r="T76" s="13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27">
        <f>T76*T$11+U76*U$11+V76*V$11+W76*W$11+X76*X$11+Y76*Y$11+Z76*Z$11+AA76*AA$11+AB76*AB$11+AC76*AC$11+AD$11*AD76+AE$11*AE76</f>
        <v>0</v>
      </c>
      <c r="AG76" s="115"/>
      <c r="AK76" s="13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27">
        <f>AK76*AK$11+AL76*AL$11+AM76*AM$11+AN76*AN$11+AO76*AO$11+AP76*AP$11+AQ76*AQ$11+AR76*AR$11+AS76*AS$11+AT76*AT$11+AU$11*AU76+AV$11*AV76</f>
        <v>0</v>
      </c>
      <c r="AX76" s="115"/>
      <c r="BB76" s="13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27">
        <f>BB76*BB$11+BC76*BC$11+BD76*BD$11+BE76*BE$11+BF76*BF$11+BG76*BG$11+BH76*BH$11+BI76*BI$11+BJ76*BJ$11+BK76*BK$11+BL$11*BL76+BM$11*BM76</f>
        <v>0</v>
      </c>
      <c r="BO76" s="115"/>
      <c r="BR76" s="13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27">
        <f>BR76*BR$11+BS76*BS$11+BT76*BT$11+BU76*BU$11+BV76*BV$11+BW76*BW$11+BX76*BX$11+BY76*BY$11+BZ76*BZ$11+CA76*CA$11+CB$11*CB76+CC$11*CC76</f>
        <v>0</v>
      </c>
      <c r="CE76" s="115"/>
    </row>
    <row r="77" spans="1:84" ht="15" customHeight="1" thickBot="1" x14ac:dyDescent="0.3">
      <c r="A77" s="138"/>
      <c r="B77" s="37">
        <f>Q70</f>
        <v>0</v>
      </c>
      <c r="C77" s="38">
        <f>Q74</f>
        <v>0</v>
      </c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35">
        <f>P74+P75+P76</f>
        <v>0</v>
      </c>
      <c r="Q77" s="116"/>
      <c r="T77" s="47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35">
        <f>AF74+AF75+AF76</f>
        <v>0</v>
      </c>
      <c r="AG77" s="116"/>
      <c r="AK77" s="47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35">
        <f>AW74+AW75+AW76</f>
        <v>265</v>
      </c>
      <c r="AX77" s="116"/>
      <c r="BB77" s="47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35">
        <f>BN74+BN75+BN76</f>
        <v>0</v>
      </c>
      <c r="BO77" s="116"/>
      <c r="BR77" s="47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35">
        <f>CD74+CD75+CD76</f>
        <v>709</v>
      </c>
      <c r="CE77" s="116"/>
    </row>
    <row r="78" spans="1:84" ht="14.25" customHeight="1" x14ac:dyDescent="0.2">
      <c r="A78" s="136" t="str">
        <f>Clasifficación!A18</f>
        <v>B_9</v>
      </c>
      <c r="B78" s="139" t="s">
        <v>115</v>
      </c>
      <c r="C78" s="140"/>
      <c r="D78" s="39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26">
        <f>D78*D$10+E78*E$10+F78*F$10+G78*G$10+H78*H$10+I78*I$10+J78*J$10+K78*K$10+L78*L$10+M78*M$10+N$10*N78+O$10*O78</f>
        <v>0</v>
      </c>
      <c r="Q78" s="111">
        <f>P81*1000/(MAX(P$17,P$25,P$33,P$41,P$49,P$57,P$65,P$73,P$81,P$89))</f>
        <v>0</v>
      </c>
      <c r="T78" s="39">
        <v>0</v>
      </c>
      <c r="U78" s="40">
        <v>0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26">
        <f>T78*T$10+U78*U$10+V78*V$10+W78*W$10+X78*X$10+Y78*Y$10+Z78*Z$10+AA78*AA$10+AB78*AB$10+AC78*AC$10+AD$10*AD78+AE$10*AE78</f>
        <v>0</v>
      </c>
      <c r="AG78" s="111">
        <f>AF81*1000/(MAX(AF$17,AF$25,AF$33,AF$41,AF$49,AF$57,AF$65,AF$73,AF$81,AF$89))</f>
        <v>0</v>
      </c>
      <c r="AK78" s="39">
        <v>4</v>
      </c>
      <c r="AL78" s="40">
        <v>3</v>
      </c>
      <c r="AM78" s="40">
        <v>5</v>
      </c>
      <c r="AN78" s="40">
        <v>5</v>
      </c>
      <c r="AO78" s="40">
        <v>4</v>
      </c>
      <c r="AP78" s="40">
        <v>5</v>
      </c>
      <c r="AQ78" s="40">
        <v>4</v>
      </c>
      <c r="AR78" s="40">
        <v>0</v>
      </c>
      <c r="AS78" s="40">
        <v>3</v>
      </c>
      <c r="AT78" s="40">
        <v>3</v>
      </c>
      <c r="AU78" s="40">
        <v>5</v>
      </c>
      <c r="AV78" s="40">
        <v>5</v>
      </c>
      <c r="AW78" s="26">
        <f>AK78*AK$10+AL78*AL$10+AM78*AM$10+AN78*AN$10+AO78*AO$10+AP78*AP$10+AQ78*AQ$10+AR78*AR$10+AS78*AS$10+AT78*AT$10+AU$10*AU78+AV$10*AV78</f>
        <v>512</v>
      </c>
      <c r="AX78" s="111">
        <f>AW81*1000/(MAX(AW$17,AW$25,AW$33,AW$41,AW$49,AW$57,AW$65,AW$73,AW$81,AW$89))</f>
        <v>676.35402906208719</v>
      </c>
      <c r="BB78" s="39">
        <v>4</v>
      </c>
      <c r="BC78" s="40">
        <v>5</v>
      </c>
      <c r="BD78" s="40">
        <v>0</v>
      </c>
      <c r="BE78" s="40">
        <v>4</v>
      </c>
      <c r="BF78" s="40">
        <v>4</v>
      </c>
      <c r="BG78" s="40">
        <v>5</v>
      </c>
      <c r="BH78" s="40">
        <v>0</v>
      </c>
      <c r="BI78" s="40">
        <v>3</v>
      </c>
      <c r="BJ78" s="40">
        <v>4</v>
      </c>
      <c r="BK78" s="40">
        <v>0</v>
      </c>
      <c r="BL78" s="40">
        <v>5</v>
      </c>
      <c r="BM78" s="40">
        <v>5</v>
      </c>
      <c r="BN78" s="26">
        <f>BB78*BB$10+BC78*BC$10+BD78*BD$10+BE78*BE$10+BF78*BF$10+BG78*BG$10+BH78*BH$10+BI78*BI$10+BJ78*BJ$10+BK78*BK$10+BL$10*BL78+BM$10*BM78</f>
        <v>414</v>
      </c>
      <c r="BO78" s="111">
        <f>BN81*1000/(MAX(BN$17,BN$25,BN$33,BN$41,BN$49,BN$57,BN$65,BN$73,BN$81,BN$89))</f>
        <v>558.70445344129553</v>
      </c>
      <c r="BR78" s="39">
        <v>5</v>
      </c>
      <c r="BS78" s="40">
        <v>6</v>
      </c>
      <c r="BT78" s="40">
        <v>7</v>
      </c>
      <c r="BU78" s="40">
        <v>3</v>
      </c>
      <c r="BV78" s="40">
        <v>4</v>
      </c>
      <c r="BW78" s="40">
        <v>3</v>
      </c>
      <c r="BX78" s="40">
        <v>0</v>
      </c>
      <c r="BY78" s="40">
        <v>4</v>
      </c>
      <c r="BZ78" s="40">
        <v>4</v>
      </c>
      <c r="CA78" s="40">
        <v>3</v>
      </c>
      <c r="CB78" s="40">
        <v>5</v>
      </c>
      <c r="CC78" s="40">
        <v>5</v>
      </c>
      <c r="CD78" s="26">
        <f>BR78*BR$10+BS78*BS$10+BT78*BT$10+BU78*BU$10+BV78*BV$10+BW78*BW$10+BX78*BX$10+BY78*BY$10+BZ78*BZ$10+CA78*CA$10+CB$10*CB78+CC$10*CC78</f>
        <v>576</v>
      </c>
      <c r="CE78" s="111">
        <f>CD81*1000/(MAX(CD$17,CD$25,CD$33,CD$41,CD$49,CD$57,CD$65,CD$73,CD$81,CD$89))</f>
        <v>924.5585874799358</v>
      </c>
    </row>
    <row r="79" spans="1:84" ht="12.75" customHeight="1" x14ac:dyDescent="0.2">
      <c r="A79" s="137"/>
      <c r="B79" s="141"/>
      <c r="C79" s="142"/>
      <c r="D79" s="41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27">
        <f>D79*D$10+E79*E$10+F79*F$10+G79*G$10+H79*H$10+I79*I$10+J79*J$10+K79*K$10+L79*L$10+M79*M$10+N$10*N79+O$10*O79</f>
        <v>0</v>
      </c>
      <c r="Q79" s="112"/>
      <c r="T79" s="41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27">
        <f>T79*T$10+U79*U$10+V79*V$10+W79*W$10+X79*X$10+Y79*Y$10+Z79*Z$10+AA79*AA$10+AB79*AB$10+AC79*AC$10+AD$10*AD79+AE$10*AE79</f>
        <v>0</v>
      </c>
      <c r="AG79" s="112"/>
      <c r="AK79" s="41">
        <v>0</v>
      </c>
      <c r="AL79" s="42">
        <v>0</v>
      </c>
      <c r="AM79" s="42">
        <v>0</v>
      </c>
      <c r="AN79" s="42">
        <v>0</v>
      </c>
      <c r="AO79" s="42">
        <v>0</v>
      </c>
      <c r="AP79" s="42">
        <v>0</v>
      </c>
      <c r="AQ79" s="42">
        <v>0</v>
      </c>
      <c r="AR79" s="42">
        <v>0</v>
      </c>
      <c r="AS79" s="42">
        <v>0</v>
      </c>
      <c r="AT79" s="42">
        <v>0</v>
      </c>
      <c r="AU79" s="42">
        <v>0</v>
      </c>
      <c r="AV79" s="42">
        <v>0</v>
      </c>
      <c r="AW79" s="27">
        <f>AK79*AK$10+AL79*AL$10+AM79*AM$10+AN79*AN$10+AO79*AO$10+AP79*AP$10+AQ79*AQ$10+AR79*AR$10+AS79*AS$10+AT79*AT$10+AU$10*AU79+AV$10*AV79</f>
        <v>0</v>
      </c>
      <c r="AX79" s="112"/>
      <c r="BB79" s="41">
        <v>0</v>
      </c>
      <c r="BC79" s="42">
        <v>0</v>
      </c>
      <c r="BD79" s="42">
        <v>0</v>
      </c>
      <c r="BE79" s="42">
        <v>0</v>
      </c>
      <c r="BF79" s="42">
        <v>0</v>
      </c>
      <c r="BG79" s="42">
        <v>0</v>
      </c>
      <c r="BH79" s="42">
        <v>0</v>
      </c>
      <c r="BI79" s="42">
        <v>0</v>
      </c>
      <c r="BJ79" s="42">
        <v>0</v>
      </c>
      <c r="BK79" s="42">
        <v>0</v>
      </c>
      <c r="BL79" s="42">
        <v>0</v>
      </c>
      <c r="BM79" s="42">
        <v>0</v>
      </c>
      <c r="BN79" s="27">
        <f>BB79*BB$10+BC79*BC$10+BD79*BD$10+BE79*BE$10+BF79*BF$10+BG79*BG$10+BH79*BH$10+BI79*BI$10+BJ79*BJ$10+BK79*BK$10+BL$10*BL79+BM$10*BM79</f>
        <v>0</v>
      </c>
      <c r="BO79" s="112"/>
      <c r="BR79" s="41">
        <v>0</v>
      </c>
      <c r="BS79" s="42">
        <v>0</v>
      </c>
      <c r="BT79" s="42">
        <v>0</v>
      </c>
      <c r="BU79" s="42">
        <v>0</v>
      </c>
      <c r="BV79" s="42">
        <v>0</v>
      </c>
      <c r="BW79" s="42">
        <v>0</v>
      </c>
      <c r="BX79" s="42">
        <v>0</v>
      </c>
      <c r="BY79" s="42">
        <v>0</v>
      </c>
      <c r="BZ79" s="42">
        <v>0</v>
      </c>
      <c r="CA79" s="42">
        <v>0</v>
      </c>
      <c r="CB79" s="42">
        <v>0</v>
      </c>
      <c r="CC79" s="42">
        <v>0</v>
      </c>
      <c r="CD79" s="27">
        <f>BR79*BR$10+BS79*BS$10+BT79*BT$10+BU79*BU$10+BV79*BV$10+BW79*BW$10+BX79*BX$10+BY79*BY$10+BZ79*BZ$10+CA79*CA$10+CB$10*CB79+CC$10*CC79</f>
        <v>0</v>
      </c>
      <c r="CE79" s="112"/>
    </row>
    <row r="80" spans="1:84" ht="12.75" customHeight="1" x14ac:dyDescent="0.2">
      <c r="A80" s="137"/>
      <c r="B80" s="141"/>
      <c r="C80" s="142"/>
      <c r="D80" s="41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27">
        <f>D80*D$10+E80*E$10+F80*F$10+G80*G$10+H80*H$10+I80*I$10+J80*J$10+K80*K$10+L80*L$10+M80*M$10+N$10*N80+O$10*O80</f>
        <v>0</v>
      </c>
      <c r="Q80" s="112"/>
      <c r="T80" s="41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  <c r="AF80" s="27">
        <f>T80*T$10+U80*U$10+V80*V$10+W80*W$10+X80*X$10+Y80*Y$10+Z80*Z$10+AA80*AA$10+AB80*AB$10+AC80*AC$10+AD$10*AD80+AE$10*AE80</f>
        <v>0</v>
      </c>
      <c r="AG80" s="112"/>
      <c r="AK80" s="41">
        <v>0</v>
      </c>
      <c r="AL80" s="42">
        <v>0</v>
      </c>
      <c r="AM80" s="42">
        <v>0</v>
      </c>
      <c r="AN80" s="42">
        <v>0</v>
      </c>
      <c r="AO80" s="42">
        <v>0</v>
      </c>
      <c r="AP80" s="42">
        <v>0</v>
      </c>
      <c r="AQ80" s="42">
        <v>0</v>
      </c>
      <c r="AR80" s="42">
        <v>0</v>
      </c>
      <c r="AS80" s="42">
        <v>0</v>
      </c>
      <c r="AT80" s="42">
        <v>0</v>
      </c>
      <c r="AU80" s="42">
        <v>0</v>
      </c>
      <c r="AV80" s="42">
        <v>0</v>
      </c>
      <c r="AW80" s="27">
        <f>AK80*AK$10+AL80*AL$10+AM80*AM$10+AN80*AN$10+AO80*AO$10+AP80*AP$10+AQ80*AQ$10+AR80*AR$10+AS80*AS$10+AT80*AT$10+AU$10*AU80+AV$10*AV80</f>
        <v>0</v>
      </c>
      <c r="AX80" s="112"/>
      <c r="BB80" s="41">
        <v>0</v>
      </c>
      <c r="BC80" s="42">
        <v>0</v>
      </c>
      <c r="BD80" s="42">
        <v>0</v>
      </c>
      <c r="BE80" s="42">
        <v>0</v>
      </c>
      <c r="BF80" s="42">
        <v>0</v>
      </c>
      <c r="BG80" s="42">
        <v>0</v>
      </c>
      <c r="BH80" s="42">
        <v>0</v>
      </c>
      <c r="BI80" s="42">
        <v>0</v>
      </c>
      <c r="BJ80" s="42">
        <v>0</v>
      </c>
      <c r="BK80" s="42">
        <v>0</v>
      </c>
      <c r="BL80" s="42">
        <v>0</v>
      </c>
      <c r="BM80" s="42">
        <v>0</v>
      </c>
      <c r="BN80" s="27">
        <f>BB80*BB$10+BC80*BC$10+BD80*BD$10+BE80*BE$10+BF80*BF$10+BG80*BG$10+BH80*BH$10+BI80*BI$10+BJ80*BJ$10+BK80*BK$10+BL$10*BL80+BM$10*BM80</f>
        <v>0</v>
      </c>
      <c r="BO80" s="112"/>
      <c r="BR80" s="41">
        <v>0</v>
      </c>
      <c r="BS80" s="42">
        <v>0</v>
      </c>
      <c r="BT80" s="42">
        <v>0</v>
      </c>
      <c r="BU80" s="42">
        <v>0</v>
      </c>
      <c r="BV80" s="42">
        <v>0</v>
      </c>
      <c r="BW80" s="42">
        <v>0</v>
      </c>
      <c r="BX80" s="42">
        <v>0</v>
      </c>
      <c r="BY80" s="42">
        <v>0</v>
      </c>
      <c r="BZ80" s="42">
        <v>0</v>
      </c>
      <c r="CA80" s="42">
        <v>0</v>
      </c>
      <c r="CB80" s="42">
        <v>0</v>
      </c>
      <c r="CC80" s="42">
        <v>0</v>
      </c>
      <c r="CD80" s="27">
        <f>BR80*BR$10+BS80*BS$10+BT80*BT$10+BU80*BU$10+BV80*BV$10+BW80*BW$10+BX80*BX$10+BY80*BY$10+BZ80*BZ$10+CA80*CA$10+CB$10*CB80+CC$10*CC80</f>
        <v>0</v>
      </c>
      <c r="CE80" s="112"/>
    </row>
    <row r="81" spans="1:84" ht="15" customHeight="1" thickBot="1" x14ac:dyDescent="0.3">
      <c r="A81" s="137"/>
      <c r="B81" s="141"/>
      <c r="C81" s="142"/>
      <c r="D81" s="47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6">
        <f>P78+P79+P80</f>
        <v>0</v>
      </c>
      <c r="Q81" s="113"/>
      <c r="T81" s="47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6">
        <f>AF78+AF79+AF80</f>
        <v>0</v>
      </c>
      <c r="AG81" s="113"/>
      <c r="AK81" s="47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6">
        <f>AW78+AW79+AW80</f>
        <v>512</v>
      </c>
      <c r="AX81" s="113"/>
      <c r="BA81">
        <f>0.4*AX78+0.6*AX82</f>
        <v>496.42396456601136</v>
      </c>
      <c r="BB81" s="47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6">
        <f>BN78+BN79+BN80</f>
        <v>414</v>
      </c>
      <c r="BO81" s="113"/>
      <c r="BR81" s="47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6">
        <f>CD78+CD79+CD80</f>
        <v>576</v>
      </c>
      <c r="CE81" s="113"/>
      <c r="CF81">
        <f>0.4*CE78+0.6*CE82</f>
        <v>969.82343499197441</v>
      </c>
    </row>
    <row r="82" spans="1:84" ht="14.25" customHeight="1" x14ac:dyDescent="0.2">
      <c r="A82" s="137"/>
      <c r="B82" s="141"/>
      <c r="C82" s="142"/>
      <c r="D82" s="10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27">
        <f>D82*D$11+E82*E$11+F82*F$11+G82*G$11+H82*H$11+I82*I$11+J82*J$11+K82*K$11+L82*L$11+M82*M$11+N$11*N82+O$11*O82</f>
        <v>0</v>
      </c>
      <c r="Q82" s="114">
        <f>P85*1000/(MAX(P$21,P$29,P$37,P$45,P$53,P$61,P$69,P$77,P$85,P$93))</f>
        <v>0</v>
      </c>
      <c r="T82" s="10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27">
        <f>T82*T$11+U82*U$11+V82*V$11+W82*W$11+X82*X$11+Y82*Y$11+Z82*Z$11+AA82*AA$11+AB82*AB$11+AC82*AC$11+AD$11*AD82+AE$11*AE82</f>
        <v>0</v>
      </c>
      <c r="AG82" s="114">
        <f>AF85*1000/(MAX(AF$21,AF$29,AF$37,AF$45,AF$53,AF$61,AF$69,AF$77,AF$85,AF$93))</f>
        <v>0</v>
      </c>
      <c r="AK82" s="10">
        <v>3</v>
      </c>
      <c r="AL82" s="11">
        <v>0</v>
      </c>
      <c r="AM82" s="11">
        <v>0</v>
      </c>
      <c r="AN82" s="11">
        <v>0</v>
      </c>
      <c r="AO82" s="11">
        <v>3</v>
      </c>
      <c r="AP82" s="11">
        <v>3</v>
      </c>
      <c r="AQ82" s="11">
        <v>2</v>
      </c>
      <c r="AR82" s="11">
        <v>4</v>
      </c>
      <c r="AS82" s="11">
        <v>0</v>
      </c>
      <c r="AT82" s="11">
        <v>0</v>
      </c>
      <c r="AU82" s="11">
        <v>5</v>
      </c>
      <c r="AV82" s="11">
        <v>5</v>
      </c>
      <c r="AW82" s="27">
        <f>AK82*AK$11+AL82*AL$11+AM82*AM$11+AN82*AN$11+AO82*AO$11+AP82*AP$11+AQ82*AQ$11+AR82*AR$11+AS82*AS$11+AT82*AT$11+AU$11*AU82+AV$11*AV82</f>
        <v>352</v>
      </c>
      <c r="AX82" s="114">
        <f>AW85*1000/(MAX(AW$21,AW$29,AW$37,AW$45,AW$53,AW$61,AW$69,AW$77,AW$85,AW$93))</f>
        <v>376.47058823529414</v>
      </c>
      <c r="BB82" s="10">
        <v>0</v>
      </c>
      <c r="BC82" s="11">
        <v>0</v>
      </c>
      <c r="BD82" s="11">
        <v>0</v>
      </c>
      <c r="BE82" s="11">
        <v>0</v>
      </c>
      <c r="BF82" s="11">
        <v>0</v>
      </c>
      <c r="BG82" s="11">
        <v>0</v>
      </c>
      <c r="BH82" s="11">
        <v>0</v>
      </c>
      <c r="BI82" s="11">
        <v>0</v>
      </c>
      <c r="BJ82" s="11">
        <v>0</v>
      </c>
      <c r="BK82" s="11">
        <v>0</v>
      </c>
      <c r="BL82" s="11">
        <v>0</v>
      </c>
      <c r="BM82" s="11">
        <v>0</v>
      </c>
      <c r="BN82" s="27">
        <f>BB82*BB$11+BC82*BC$11+BD82*BD$11+BE82*BE$11+BF82*BF$11+BG82*BG$11+BH82*BH$11+BI82*BI$11+BJ82*BJ$11+BK82*BK$11+BL$11*BL82+BM$11*BM82</f>
        <v>0</v>
      </c>
      <c r="BO82" s="114" t="e">
        <f>BN85*1000/(MAX(BN$21,BN$29,BN$37,BN$45,BN$53,BN$61,BN$69,BN$77,BN$85,BN$93))</f>
        <v>#DIV/0!</v>
      </c>
      <c r="BR82" s="10">
        <v>6</v>
      </c>
      <c r="BS82" s="11">
        <v>5</v>
      </c>
      <c r="BT82" s="11">
        <v>6</v>
      </c>
      <c r="BU82" s="11">
        <v>4</v>
      </c>
      <c r="BV82" s="11">
        <v>5</v>
      </c>
      <c r="BW82" s="11">
        <v>6</v>
      </c>
      <c r="BX82" s="11">
        <v>6</v>
      </c>
      <c r="BY82" s="11">
        <v>4</v>
      </c>
      <c r="BZ82" s="11">
        <v>6</v>
      </c>
      <c r="CA82" s="11">
        <v>6</v>
      </c>
      <c r="CB82" s="11">
        <v>5</v>
      </c>
      <c r="CC82" s="11">
        <v>5</v>
      </c>
      <c r="CD82" s="27">
        <f>BR82*BR$11+BS82*BS$11+BT82*BT$11+BU82*BU$11+BV82*BV$11+BW82*BW$11+BX82*BX$11+BY82*BY$11+BZ82*BZ$11+CA82*CA$11+CB$11*CB82+CC$11*CC82</f>
        <v>1427</v>
      </c>
      <c r="CE82" s="114">
        <f>CD85*1000/(MAX(CD$21,CD$29,CD$37,CD$45,CD$53,CD$61,CD$69,CD$77,CD$85,CD$93))</f>
        <v>1000</v>
      </c>
    </row>
    <row r="83" spans="1:84" ht="12.75" customHeight="1" thickBot="1" x14ac:dyDescent="0.25">
      <c r="A83" s="137"/>
      <c r="B83" s="141"/>
      <c r="C83" s="142"/>
      <c r="D83" s="13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7">
        <f>D83*D$11+E83*E$11+F83*F$11+G83*G$11+H83*H$11+I83*I$11+J83*J$11+K83*K$11+L83*L$11+M83*M$11+N$11*N83+O$11*O83</f>
        <v>0</v>
      </c>
      <c r="Q83" s="115"/>
      <c r="T83" s="13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27">
        <f>T83*T$11+U83*U$11+V83*V$11+W83*W$11+X83*X$11+Y83*Y$11+Z83*Z$11+AA83*AA$11+AB83*AB$11+AC83*AC$11+AD$11*AD83+AE$11*AE83</f>
        <v>0</v>
      </c>
      <c r="AG83" s="115"/>
      <c r="AK83" s="13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27">
        <f>AK83*AK$11+AL83*AL$11+AM83*AM$11+AN83*AN$11+AO83*AO$11+AP83*AP$11+AQ83*AQ$11+AR83*AR$11+AS83*AS$11+AT83*AT$11+AU$11*AU83+AV$11*AV83</f>
        <v>0</v>
      </c>
      <c r="AX83" s="115"/>
      <c r="BB83" s="13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27">
        <f>BB83*BB$11+BC83*BC$11+BD83*BD$11+BE83*BE$11+BF83*BF$11+BG83*BG$11+BH83*BH$11+BI83*BI$11+BJ83*BJ$11+BK83*BK$11+BL$11*BL83+BM$11*BM83</f>
        <v>0</v>
      </c>
      <c r="BO83" s="115"/>
      <c r="BR83" s="13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27">
        <f>BR83*BR$11+BS83*BS$11+BT83*BT$11+BU83*BU$11+BV83*BV$11+BW83*BW$11+BX83*BX$11+BY83*BY$11+BZ83*BZ$11+CA83*CA$11+CB$11*CB83+CC$11*CC83</f>
        <v>0</v>
      </c>
      <c r="CE83" s="115"/>
    </row>
    <row r="84" spans="1:84" ht="12.75" customHeight="1" thickBot="1" x14ac:dyDescent="0.25">
      <c r="A84" s="137"/>
      <c r="B84" s="36" t="s">
        <v>9</v>
      </c>
      <c r="C84" s="36" t="s">
        <v>91</v>
      </c>
      <c r="D84" s="13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7">
        <f>D84*D$11+E84*E$11+F84*F$11+G84*G$11+H84*H$11+I84*I$11+J84*J$11+K84*K$11+L84*L$11+M84*M$11+N$11*N84+O$11*O84</f>
        <v>0</v>
      </c>
      <c r="Q84" s="115"/>
      <c r="T84" s="13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27">
        <f>T84*T$11+U84*U$11+V84*V$11+W84*W$11+X84*X$11+Y84*Y$11+Z84*Z$11+AA84*AA$11+AB84*AB$11+AC84*AC$11+AD$11*AD84+AE$11*AE84</f>
        <v>0</v>
      </c>
      <c r="AG84" s="115"/>
      <c r="AK84" s="13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27">
        <f>AK84*AK$11+AL84*AL$11+AM84*AM$11+AN84*AN$11+AO84*AO$11+AP84*AP$11+AQ84*AQ$11+AR84*AR$11+AS84*AS$11+AT84*AT$11+AU$11*AU84+AV$11*AV84</f>
        <v>0</v>
      </c>
      <c r="AX84" s="115"/>
      <c r="BB84" s="13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4">
        <v>0</v>
      </c>
      <c r="BN84" s="27">
        <f>BB84*BB$11+BC84*BC$11+BD84*BD$11+BE84*BE$11+BF84*BF$11+BG84*BG$11+BH84*BH$11+BI84*BI$11+BJ84*BJ$11+BK84*BK$11+BL$11*BL84+BM$11*BM84</f>
        <v>0</v>
      </c>
      <c r="BO84" s="115"/>
      <c r="BR84" s="13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0</v>
      </c>
      <c r="CC84" s="14">
        <v>0</v>
      </c>
      <c r="CD84" s="27">
        <f>BR84*BR$11+BS84*BS$11+BT84*BT$11+BU84*BU$11+BV84*BV$11+BW84*BW$11+BX84*BX$11+BY84*BY$11+BZ84*BZ$11+CA84*CA$11+CB$11*CB84+CC$11*CC84</f>
        <v>0</v>
      </c>
      <c r="CE84" s="115"/>
    </row>
    <row r="85" spans="1:84" ht="15" customHeight="1" thickBot="1" x14ac:dyDescent="0.3">
      <c r="A85" s="138"/>
      <c r="B85" s="37">
        <f>Q78</f>
        <v>0</v>
      </c>
      <c r="C85" s="38">
        <f>Q82</f>
        <v>0</v>
      </c>
      <c r="D85" s="47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35">
        <f>P82+P83+P84</f>
        <v>0</v>
      </c>
      <c r="Q85" s="116"/>
      <c r="T85" s="47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35">
        <f>AF82+AF83+AF84</f>
        <v>0</v>
      </c>
      <c r="AG85" s="116"/>
      <c r="AK85" s="47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35">
        <f>AW82+AW83+AW84</f>
        <v>352</v>
      </c>
      <c r="AX85" s="116"/>
      <c r="BB85" s="47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35">
        <f>BN82+BN83+BN84</f>
        <v>0</v>
      </c>
      <c r="BO85" s="116"/>
      <c r="BR85" s="47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35">
        <f>CD82+CD83+CD84</f>
        <v>1427</v>
      </c>
      <c r="CE85" s="116"/>
    </row>
    <row r="86" spans="1:84" ht="14.25" customHeight="1" x14ac:dyDescent="0.2">
      <c r="A86" s="136" t="str">
        <f>Clasifficación!A19</f>
        <v>B_6</v>
      </c>
      <c r="B86" s="139" t="str">
        <f>Clasifficación!B19</f>
        <v>JOSÉ MARTIN</v>
      </c>
      <c r="C86" s="140"/>
      <c r="D86" s="39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26">
        <f>D86*D$10+E86*E$10+F86*F$10+G86*G$10+H86*H$10+I86*I$10+J86*J$10+K86*K$10+L86*L$10+M86*M$10+N$10*N86+O$10*O86</f>
        <v>0</v>
      </c>
      <c r="Q86" s="111">
        <f>P89*1000/(MAX(P$17,P$25,P$33,P$41,P$49,P$57,P$65,P$73,P$81,P$89))</f>
        <v>0</v>
      </c>
      <c r="T86" s="39">
        <v>0</v>
      </c>
      <c r="U86" s="40">
        <v>0</v>
      </c>
      <c r="V86" s="40">
        <v>0</v>
      </c>
      <c r="W86" s="40">
        <v>0</v>
      </c>
      <c r="X86" s="40">
        <v>0</v>
      </c>
      <c r="Y86" s="40">
        <v>0</v>
      </c>
      <c r="Z86" s="40">
        <v>0</v>
      </c>
      <c r="AA86" s="40">
        <v>0</v>
      </c>
      <c r="AB86" s="40">
        <v>0</v>
      </c>
      <c r="AC86" s="40">
        <v>0</v>
      </c>
      <c r="AD86" s="40">
        <v>0</v>
      </c>
      <c r="AE86" s="40">
        <v>0</v>
      </c>
      <c r="AF86" s="26">
        <f>T86*T$10+U86*U$10+V86*V$10+W86*W$10+X86*X$10+Y86*Y$10+Z86*Z$10+AA86*AA$10+AB86*AB$10+AC86*AC$10+AD$10*AD86+AE$10*AE86</f>
        <v>0</v>
      </c>
      <c r="AG86" s="111">
        <f>AF89*1000/(MAX(AF$17,AF$25,AF$33,AF$41,AF$49,AF$57,AF$65,AF$73,AF$81,AF$89))</f>
        <v>0</v>
      </c>
      <c r="AK86" s="39">
        <v>5</v>
      </c>
      <c r="AL86" s="40">
        <v>3</v>
      </c>
      <c r="AM86" s="40">
        <v>3</v>
      </c>
      <c r="AN86" s="40">
        <v>2</v>
      </c>
      <c r="AO86" s="40">
        <v>3</v>
      </c>
      <c r="AP86" s="40">
        <v>0</v>
      </c>
      <c r="AQ86" s="40">
        <v>3</v>
      </c>
      <c r="AR86" s="40">
        <v>4</v>
      </c>
      <c r="AS86" s="40">
        <v>4</v>
      </c>
      <c r="AT86" s="40">
        <v>3</v>
      </c>
      <c r="AU86" s="40">
        <v>5</v>
      </c>
      <c r="AV86" s="40">
        <v>5</v>
      </c>
      <c r="AW86" s="26">
        <f>AK86*AK$10+AL86*AL$10+AM86*AM$10+AN86*AN$10+AO86*AO$10+AP86*AP$10+AQ86*AQ$10+AR86*AR$10+AS86*AS$10+AT86*AT$10+AU$10*AU86+AV$10*AV86</f>
        <v>420</v>
      </c>
      <c r="AX86" s="111">
        <f>AW89*1000/(MAX(AW$17,AW$25,AW$33,AW$41,AW$49,AW$57,AW$65,AW$73,AW$81,AW$89))</f>
        <v>554.82166446499343</v>
      </c>
      <c r="BB86" s="39">
        <v>4</v>
      </c>
      <c r="BC86" s="40">
        <v>5</v>
      </c>
      <c r="BD86" s="40">
        <v>0</v>
      </c>
      <c r="BE86" s="40">
        <v>3</v>
      </c>
      <c r="BF86" s="40">
        <v>4</v>
      </c>
      <c r="BG86" s="40">
        <v>5</v>
      </c>
      <c r="BH86" s="40">
        <v>4</v>
      </c>
      <c r="BI86" s="40">
        <v>4</v>
      </c>
      <c r="BJ86" s="40">
        <v>5</v>
      </c>
      <c r="BK86" s="40">
        <v>0</v>
      </c>
      <c r="BL86" s="40">
        <v>5</v>
      </c>
      <c r="BM86" s="40">
        <v>5</v>
      </c>
      <c r="BN86" s="26">
        <f>BB86*BB$10+BC86*BC$10+BD86*BD$10+BE86*BE$10+BF86*BF$10+BG86*BG$10+BH86*BH$10+BI86*BI$10+BJ86*BJ$10+BK86*BK$10+BL$10*BL86+BM$10*BM86</f>
        <v>479</v>
      </c>
      <c r="BO86" s="111">
        <f>BN89*1000/(MAX(BN$17,BN$25,BN$33,BN$41,BN$49,BN$57,BN$65,BN$73,BN$81,BN$89))</f>
        <v>646.42375168690955</v>
      </c>
      <c r="BR86" s="39">
        <v>0</v>
      </c>
      <c r="BS86" s="40">
        <v>0</v>
      </c>
      <c r="BT86" s="40">
        <v>0</v>
      </c>
      <c r="BU86" s="40">
        <v>0</v>
      </c>
      <c r="BV86" s="40">
        <v>0</v>
      </c>
      <c r="BW86" s="40">
        <v>0</v>
      </c>
      <c r="BX86" s="40">
        <v>0</v>
      </c>
      <c r="BY86" s="40">
        <v>0</v>
      </c>
      <c r="BZ86" s="40">
        <v>0</v>
      </c>
      <c r="CA86" s="40">
        <v>0</v>
      </c>
      <c r="CB86" s="40">
        <v>0</v>
      </c>
      <c r="CC86" s="40">
        <v>0</v>
      </c>
      <c r="CD86" s="26">
        <f>BR86*BR$10+BS86*BS$10+BT86*BT$10+BU86*BU$10+BV86*BV$10+BW86*BW$10+BX86*BX$10+BY86*BY$10+BZ86*BZ$10+CA86*CA$10+CB$10*CB86+CC$10*CC86</f>
        <v>0</v>
      </c>
      <c r="CE86" s="111">
        <f>CD89*1000/(MAX(CD$17,CD$25,CD$33,CD$41,CD$49,CD$57,CD$65,CD$73,CD$81,CD$89))</f>
        <v>0</v>
      </c>
    </row>
    <row r="87" spans="1:84" ht="12.75" customHeight="1" x14ac:dyDescent="0.2">
      <c r="A87" s="137"/>
      <c r="B87" s="141"/>
      <c r="C87" s="142"/>
      <c r="D87" s="41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27">
        <f>D87*D$10+E87*E$10+F87*F$10+G87*G$10+H87*H$10+I87*I$10+J87*J$10+K87*K$10+L87*L$10+M87*M$10+N$10*N87+O$10*O87</f>
        <v>0</v>
      </c>
      <c r="Q87" s="112"/>
      <c r="T87" s="41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  <c r="AF87" s="27">
        <f>T87*T$10+U87*U$10+V87*V$10+W87*W$10+X87*X$10+Y87*Y$10+Z87*Z$10+AA87*AA$10+AB87*AB$10+AC87*AC$10+AD$10*AD87+AE$10*AE87</f>
        <v>0</v>
      </c>
      <c r="AG87" s="112"/>
      <c r="AK87" s="41">
        <v>0</v>
      </c>
      <c r="AL87" s="42">
        <v>0</v>
      </c>
      <c r="AM87" s="42">
        <v>0</v>
      </c>
      <c r="AN87" s="42">
        <v>0</v>
      </c>
      <c r="AO87" s="42">
        <v>0</v>
      </c>
      <c r="AP87" s="42">
        <v>0</v>
      </c>
      <c r="AQ87" s="42">
        <v>0</v>
      </c>
      <c r="AR87" s="42">
        <v>0</v>
      </c>
      <c r="AS87" s="42">
        <v>0</v>
      </c>
      <c r="AT87" s="42">
        <v>0</v>
      </c>
      <c r="AU87" s="42">
        <v>0</v>
      </c>
      <c r="AV87" s="42">
        <v>0</v>
      </c>
      <c r="AW87" s="27">
        <f>AK87*AK$10+AL87*AL$10+AM87*AM$10+AN87*AN$10+AO87*AO$10+AP87*AP$10+AQ87*AQ$10+AR87*AR$10+AS87*AS$10+AT87*AT$10+AU$10*AU87+AV$10*AV87</f>
        <v>0</v>
      </c>
      <c r="AX87" s="112"/>
      <c r="BB87" s="41">
        <v>0</v>
      </c>
      <c r="BC87" s="42">
        <v>0</v>
      </c>
      <c r="BD87" s="42">
        <v>0</v>
      </c>
      <c r="BE87" s="42">
        <v>0</v>
      </c>
      <c r="BF87" s="42">
        <v>0</v>
      </c>
      <c r="BG87" s="42">
        <v>0</v>
      </c>
      <c r="BH87" s="42">
        <v>0</v>
      </c>
      <c r="BI87" s="42">
        <v>0</v>
      </c>
      <c r="BJ87" s="42">
        <v>0</v>
      </c>
      <c r="BK87" s="42">
        <v>0</v>
      </c>
      <c r="BL87" s="42">
        <v>0</v>
      </c>
      <c r="BM87" s="42">
        <v>0</v>
      </c>
      <c r="BN87" s="27">
        <f>BB87*BB$10+BC87*BC$10+BD87*BD$10+BE87*BE$10+BF87*BF$10+BG87*BG$10+BH87*BH$10+BI87*BI$10+BJ87*BJ$10+BK87*BK$10+BL$10*BL87+BM$10*BM87</f>
        <v>0</v>
      </c>
      <c r="BO87" s="112"/>
      <c r="BR87" s="41">
        <v>0</v>
      </c>
      <c r="BS87" s="42">
        <v>0</v>
      </c>
      <c r="BT87" s="42">
        <v>0</v>
      </c>
      <c r="BU87" s="42">
        <v>0</v>
      </c>
      <c r="BV87" s="42">
        <v>0</v>
      </c>
      <c r="BW87" s="42">
        <v>0</v>
      </c>
      <c r="BX87" s="42">
        <v>0</v>
      </c>
      <c r="BY87" s="42">
        <v>0</v>
      </c>
      <c r="BZ87" s="42">
        <v>0</v>
      </c>
      <c r="CA87" s="42">
        <v>0</v>
      </c>
      <c r="CB87" s="42">
        <v>0</v>
      </c>
      <c r="CC87" s="42">
        <v>0</v>
      </c>
      <c r="CD87" s="27">
        <f>BR87*BR$10+BS87*BS$10+BT87*BT$10+BU87*BU$10+BV87*BV$10+BW87*BW$10+BX87*BX$10+BY87*BY$10+BZ87*BZ$10+CA87*CA$10+CB$10*CB87+CC$10*CC87</f>
        <v>0</v>
      </c>
      <c r="CE87" s="112"/>
    </row>
    <row r="88" spans="1:84" ht="12.75" customHeight="1" x14ac:dyDescent="0.2">
      <c r="A88" s="137"/>
      <c r="B88" s="141"/>
      <c r="C88" s="142"/>
      <c r="D88" s="41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27">
        <f>D88*D$10+E88*E$10+F88*F$10+G88*G$10+H88*H$10+I88*I$10+J88*J$10+K88*K$10+L88*L$10+M88*M$10+N$10*N88+O$10*O88</f>
        <v>0</v>
      </c>
      <c r="Q88" s="112"/>
      <c r="T88" s="41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  <c r="AF88" s="27">
        <f>T88*T$10+U88*U$10+V88*V$10+W88*W$10+X88*X$10+Y88*Y$10+Z88*Z$10+AA88*AA$10+AB88*AB$10+AC88*AC$10+AD$10*AD88+AE$10*AE88</f>
        <v>0</v>
      </c>
      <c r="AG88" s="112"/>
      <c r="AK88" s="41">
        <v>0</v>
      </c>
      <c r="AL88" s="42">
        <v>0</v>
      </c>
      <c r="AM88" s="42">
        <v>0</v>
      </c>
      <c r="AN88" s="42">
        <v>0</v>
      </c>
      <c r="AO88" s="42">
        <v>0</v>
      </c>
      <c r="AP88" s="42">
        <v>0</v>
      </c>
      <c r="AQ88" s="42">
        <v>0</v>
      </c>
      <c r="AR88" s="42">
        <v>0</v>
      </c>
      <c r="AS88" s="42">
        <v>0</v>
      </c>
      <c r="AT88" s="42">
        <v>0</v>
      </c>
      <c r="AU88" s="42">
        <v>0</v>
      </c>
      <c r="AV88" s="42">
        <v>0</v>
      </c>
      <c r="AW88" s="27">
        <f>AK88*AK$10+AL88*AL$10+AM88*AM$10+AN88*AN$10+AO88*AO$10+AP88*AP$10+AQ88*AQ$10+AR88*AR$10+AS88*AS$10+AT88*AT$10+AU$10*AU88+AV$10*AV88</f>
        <v>0</v>
      </c>
      <c r="AX88" s="112"/>
      <c r="BB88" s="41">
        <v>0</v>
      </c>
      <c r="BC88" s="42">
        <v>0</v>
      </c>
      <c r="BD88" s="42">
        <v>0</v>
      </c>
      <c r="BE88" s="42">
        <v>0</v>
      </c>
      <c r="BF88" s="42">
        <v>0</v>
      </c>
      <c r="BG88" s="42">
        <v>0</v>
      </c>
      <c r="BH88" s="42">
        <v>0</v>
      </c>
      <c r="BI88" s="42">
        <v>0</v>
      </c>
      <c r="BJ88" s="42">
        <v>0</v>
      </c>
      <c r="BK88" s="42">
        <v>0</v>
      </c>
      <c r="BL88" s="42">
        <v>0</v>
      </c>
      <c r="BM88" s="42">
        <v>0</v>
      </c>
      <c r="BN88" s="27">
        <f>BB88*BB$10+BC88*BC$10+BD88*BD$10+BE88*BE$10+BF88*BF$10+BG88*BG$10+BH88*BH$10+BI88*BI$10+BJ88*BJ$10+BK88*BK$10+BL$10*BL88+BM$10*BM88</f>
        <v>0</v>
      </c>
      <c r="BO88" s="112"/>
      <c r="BR88" s="41">
        <v>0</v>
      </c>
      <c r="BS88" s="42">
        <v>0</v>
      </c>
      <c r="BT88" s="42">
        <v>0</v>
      </c>
      <c r="BU88" s="42">
        <v>0</v>
      </c>
      <c r="BV88" s="42">
        <v>0</v>
      </c>
      <c r="BW88" s="42">
        <v>0</v>
      </c>
      <c r="BX88" s="42">
        <v>0</v>
      </c>
      <c r="BY88" s="42">
        <v>0</v>
      </c>
      <c r="BZ88" s="42">
        <v>0</v>
      </c>
      <c r="CA88" s="42">
        <v>0</v>
      </c>
      <c r="CB88" s="42">
        <v>0</v>
      </c>
      <c r="CC88" s="42">
        <v>0</v>
      </c>
      <c r="CD88" s="27">
        <f>BR88*BR$10+BS88*BS$10+BT88*BT$10+BU88*BU$10+BV88*BV$10+BW88*BW$10+BX88*BX$10+BY88*BY$10+BZ88*BZ$10+CA88*CA$10+CB$10*CB88+CC$10*CC88</f>
        <v>0</v>
      </c>
      <c r="CE88" s="112"/>
    </row>
    <row r="89" spans="1:84" ht="15" customHeight="1" thickBot="1" x14ac:dyDescent="0.3">
      <c r="A89" s="137"/>
      <c r="B89" s="141"/>
      <c r="C89" s="142"/>
      <c r="D89" s="47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6">
        <f>P86+P87+P88</f>
        <v>0</v>
      </c>
      <c r="Q89" s="113"/>
      <c r="T89" s="47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6">
        <f>AF86+AF87+AF88</f>
        <v>0</v>
      </c>
      <c r="AG89" s="113"/>
      <c r="AK89" s="47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6">
        <f>AW86+AW87+AW88</f>
        <v>420</v>
      </c>
      <c r="AX89" s="113"/>
      <c r="BA89">
        <f>0.4*BO86+0.6*AX90</f>
        <v>382.41976805444301</v>
      </c>
      <c r="BB89" s="47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6">
        <f>BN86+BN87+BN88</f>
        <v>479</v>
      </c>
      <c r="BO89" s="113"/>
      <c r="BR89" s="47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6">
        <f>CD86+CD87+CD88</f>
        <v>0</v>
      </c>
      <c r="CE89" s="113"/>
    </row>
    <row r="90" spans="1:84" ht="14.25" customHeight="1" x14ac:dyDescent="0.2">
      <c r="A90" s="137"/>
      <c r="B90" s="141"/>
      <c r="C90" s="142"/>
      <c r="D90" s="10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27">
        <f>D90*D$11+E90*E$11+F90*F$11+G90*G$11+H90*H$11+I90*I$11+J90*J$11+K90*K$11+L90*L$11+M90*M$11+N$11*N90+O$11*O90</f>
        <v>0</v>
      </c>
      <c r="Q90" s="114">
        <f>P93*1000/(MAX(P$21,P$29,P$37,P$45,P$53,P$61,P$69,P$77,P$85,P$93))</f>
        <v>0</v>
      </c>
      <c r="T90" s="10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27">
        <f>T90*T$11+U90*U$11+V90*V$11+W90*W$11+X90*X$11+Y90*Y$11+Z90*Z$11+AA90*AA$11+AB90*AB$11+AC90*AC$11+AD$11*AD90+AE$11*AE90</f>
        <v>0</v>
      </c>
      <c r="AG90" s="114">
        <f>AF93*1000/(MAX(AF$21,AF$29,AF$37,AF$45,AF$53,AF$61,AF$69,AF$77,AF$85,AF$93))</f>
        <v>0</v>
      </c>
      <c r="AK90" s="10">
        <v>2</v>
      </c>
      <c r="AL90" s="11">
        <v>0</v>
      </c>
      <c r="AM90" s="11">
        <v>1</v>
      </c>
      <c r="AN90" s="11">
        <v>2</v>
      </c>
      <c r="AO90" s="11">
        <v>0</v>
      </c>
      <c r="AP90" s="11">
        <v>3</v>
      </c>
      <c r="AQ90" s="11">
        <v>0</v>
      </c>
      <c r="AR90" s="11">
        <v>2</v>
      </c>
      <c r="AS90" s="11">
        <v>0</v>
      </c>
      <c r="AT90" s="11">
        <v>0</v>
      </c>
      <c r="AU90" s="11">
        <v>5</v>
      </c>
      <c r="AV90" s="11">
        <v>5</v>
      </c>
      <c r="AW90" s="27">
        <f>AK90*AK$11+AL90*AL$11+AM90*AM$11+AN90*AN$11+AO90*AO$11+AP90*AP$11+AQ90*AQ$11+AR90*AR$11+AS90*AS$11+AT90*AT$11+AU$11*AU90+AV$11*AV90</f>
        <v>193</v>
      </c>
      <c r="AX90" s="114">
        <f>AW93*1000/(MAX(AW$21,AW$29,AW$37,AW$45,AW$53,AW$61,AW$69,AW$77,AW$85,AW$93))</f>
        <v>206.41711229946523</v>
      </c>
      <c r="BB90" s="10">
        <v>0</v>
      </c>
      <c r="BC90" s="11">
        <v>0</v>
      </c>
      <c r="BD90" s="11">
        <v>0</v>
      </c>
      <c r="BE90" s="11">
        <v>0</v>
      </c>
      <c r="BF90" s="11">
        <v>0</v>
      </c>
      <c r="BG90" s="11">
        <v>0</v>
      </c>
      <c r="BH90" s="11">
        <v>0</v>
      </c>
      <c r="BI90" s="11">
        <v>0</v>
      </c>
      <c r="BJ90" s="11">
        <v>0</v>
      </c>
      <c r="BK90" s="11">
        <v>0</v>
      </c>
      <c r="BL90" s="11">
        <v>0</v>
      </c>
      <c r="BM90" s="11">
        <v>0</v>
      </c>
      <c r="BN90" s="27">
        <f>BB90*BB$11+BC90*BC$11+BD90*BD$11+BE90*BE$11+BF90*BF$11+BG90*BG$11+BH90*BH$11+BI90*BI$11+BJ90*BJ$11+BK90*BK$11+BL$11*BL90+BM$11*BM90</f>
        <v>0</v>
      </c>
      <c r="BO90" s="114" t="e">
        <f>BN93*1000/(MAX(BN$21,BN$29,BN$37,BN$45,BN$53,BN$61,BN$69,BN$77,BN$85,BN$93))</f>
        <v>#DIV/0!</v>
      </c>
      <c r="BR90" s="10">
        <v>0</v>
      </c>
      <c r="BS90" s="11">
        <v>0</v>
      </c>
      <c r="BT90" s="11">
        <v>0</v>
      </c>
      <c r="BU90" s="11">
        <v>0</v>
      </c>
      <c r="BV90" s="11">
        <v>0</v>
      </c>
      <c r="BW90" s="11">
        <v>0</v>
      </c>
      <c r="BX90" s="11">
        <v>0</v>
      </c>
      <c r="BY90" s="11">
        <v>0</v>
      </c>
      <c r="BZ90" s="11">
        <v>0</v>
      </c>
      <c r="CA90" s="11">
        <v>0</v>
      </c>
      <c r="CB90" s="11">
        <v>0</v>
      </c>
      <c r="CC90" s="11">
        <v>0</v>
      </c>
      <c r="CD90" s="27">
        <f>BR90*BR$11+BS90*BS$11+BT90*BT$11+BU90*BU$11+BV90*BV$11+BW90*BW$11+BX90*BX$11+BY90*BY$11+BZ90*BZ$11+CA90*CA$11+CB$11*CB90+CC$11*CC90</f>
        <v>0</v>
      </c>
      <c r="CE90" s="114">
        <f>CD93*1000/(MAX(CD$21,CD$29,CD$37,CD$45,CD$53,CD$61,CD$69,CD$77,CD$85,CD$93))</f>
        <v>0</v>
      </c>
    </row>
    <row r="91" spans="1:84" ht="12.75" customHeight="1" thickBot="1" x14ac:dyDescent="0.25">
      <c r="A91" s="137"/>
      <c r="B91" s="141"/>
      <c r="C91" s="142"/>
      <c r="D91" s="13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7">
        <f>D91*D$11+E91*E$11+F91*F$11+G91*G$11+H91*H$11+I91*I$11+J91*J$11+K91*K$11+L91*L$11+M91*M$11+N$11*N91+O$11*O91</f>
        <v>0</v>
      </c>
      <c r="Q91" s="115"/>
      <c r="T91" s="13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27">
        <f>T91*T$11+U91*U$11+V91*V$11+W91*W$11+X91*X$11+Y91*Y$11+Z91*Z$11+AA91*AA$11+AB91*AB$11+AC91*AC$11+AD$11*AD91+AE$11*AE91</f>
        <v>0</v>
      </c>
      <c r="AG91" s="115"/>
      <c r="AK91" s="13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4">
        <v>0</v>
      </c>
      <c r="AU91" s="14">
        <v>0</v>
      </c>
      <c r="AV91" s="14">
        <v>0</v>
      </c>
      <c r="AW91" s="27">
        <f>AK91*AK$11+AL91*AL$11+AM91*AM$11+AN91*AN$11+AO91*AO$11+AP91*AP$11+AQ91*AQ$11+AR91*AR$11+AS91*AS$11+AT91*AT$11+AU$11*AU91+AV$11*AV91</f>
        <v>0</v>
      </c>
      <c r="AX91" s="115"/>
      <c r="BB91" s="13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0</v>
      </c>
      <c r="BJ91" s="14">
        <v>0</v>
      </c>
      <c r="BK91" s="14">
        <v>0</v>
      </c>
      <c r="BL91" s="14">
        <v>0</v>
      </c>
      <c r="BM91" s="14">
        <v>0</v>
      </c>
      <c r="BN91" s="27">
        <f>BB91*BB$11+BC91*BC$11+BD91*BD$11+BE91*BE$11+BF91*BF$11+BG91*BG$11+BH91*BH$11+BI91*BI$11+BJ91*BJ$11+BK91*BK$11+BL$11*BL91+BM$11*BM91</f>
        <v>0</v>
      </c>
      <c r="BO91" s="115"/>
      <c r="BR91" s="13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0</v>
      </c>
      <c r="BX91" s="14">
        <v>0</v>
      </c>
      <c r="BY91" s="14">
        <v>0</v>
      </c>
      <c r="BZ91" s="14">
        <v>0</v>
      </c>
      <c r="CA91" s="14">
        <v>0</v>
      </c>
      <c r="CB91" s="14">
        <v>0</v>
      </c>
      <c r="CC91" s="14">
        <v>0</v>
      </c>
      <c r="CD91" s="27">
        <f>BR91*BR$11+BS91*BS$11+BT91*BT$11+BU91*BU$11+BV91*BV$11+BW91*BW$11+BX91*BX$11+BY91*BY$11+BZ91*BZ$11+CA91*CA$11+CB$11*CB91+CC$11*CC91</f>
        <v>0</v>
      </c>
      <c r="CE91" s="115"/>
    </row>
    <row r="92" spans="1:84" ht="12.75" customHeight="1" thickBot="1" x14ac:dyDescent="0.25">
      <c r="A92" s="137"/>
      <c r="B92" s="36" t="s">
        <v>9</v>
      </c>
      <c r="C92" s="36" t="s">
        <v>91</v>
      </c>
      <c r="D92" s="13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7">
        <f>D92*D$11+E92*E$11+F92*F$11+G92*G$11+H92*H$11+I92*I$11+J92*J$11+K92*K$11+L92*L$11+M92*M$11+N$11*N92+O$11*O92</f>
        <v>0</v>
      </c>
      <c r="Q92" s="115"/>
      <c r="T92" s="13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27">
        <f>T92*T$11+U92*U$11+V92*V$11+W92*W$11+X92*X$11+Y92*Y$11+Z92*Z$11+AA92*AA$11+AB92*AB$11+AC92*AC$11+AD$11*AD92+AE$11*AE92</f>
        <v>0</v>
      </c>
      <c r="AG92" s="115"/>
      <c r="AK92" s="13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14">
        <v>0</v>
      </c>
      <c r="AW92" s="27">
        <f>AK92*AK$11+AL92*AL$11+AM92*AM$11+AN92*AN$11+AO92*AO$11+AP92*AP$11+AQ92*AQ$11+AR92*AR$11+AS92*AS$11+AT92*AT$11+AU$11*AU92+AV$11*AV92</f>
        <v>0</v>
      </c>
      <c r="AX92" s="115"/>
      <c r="BB92" s="13">
        <v>0</v>
      </c>
      <c r="BC92" s="14">
        <v>0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27">
        <f>BB92*BB$11+BC92*BC$11+BD92*BD$11+BE92*BE$11+BF92*BF$11+BG92*BG$11+BH92*BH$11+BI92*BI$11+BJ92*BJ$11+BK92*BK$11+BL$11*BL92+BM$11*BM92</f>
        <v>0</v>
      </c>
      <c r="BO92" s="115"/>
      <c r="BR92" s="13">
        <v>0</v>
      </c>
      <c r="BS92" s="14">
        <v>0</v>
      </c>
      <c r="BT92" s="14">
        <v>0</v>
      </c>
      <c r="BU92" s="14">
        <v>0</v>
      </c>
      <c r="BV92" s="14">
        <v>0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14">
        <v>0</v>
      </c>
      <c r="CC92" s="14">
        <v>0</v>
      </c>
      <c r="CD92" s="27">
        <f>BR92*BR$11+BS92*BS$11+BT92*BT$11+BU92*BU$11+BV92*BV$11+BW92*BW$11+BX92*BX$11+BY92*BY$11+BZ92*BZ$11+CA92*CA$11+CB$11*CB92+CC$11*CC92</f>
        <v>0</v>
      </c>
      <c r="CE92" s="115"/>
    </row>
    <row r="93" spans="1:84" ht="15" customHeight="1" thickBot="1" x14ac:dyDescent="0.3">
      <c r="A93" s="138"/>
      <c r="B93" s="37">
        <f>Q86</f>
        <v>0</v>
      </c>
      <c r="C93" s="38">
        <f>Q90</f>
        <v>0</v>
      </c>
      <c r="D93" s="47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35">
        <f>P90+P91+P92</f>
        <v>0</v>
      </c>
      <c r="Q93" s="116"/>
      <c r="T93" s="47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35">
        <f>AF90+AF91+AF92</f>
        <v>0</v>
      </c>
      <c r="AG93" s="116"/>
      <c r="AK93" s="47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35">
        <f>AW90+AW91+AW92</f>
        <v>193</v>
      </c>
      <c r="AX93" s="116"/>
      <c r="BB93" s="47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35">
        <f>BN90+BN91+BN92</f>
        <v>0</v>
      </c>
      <c r="BO93" s="116"/>
      <c r="BR93" s="47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35">
        <f>CD90+CD91+CD92</f>
        <v>0</v>
      </c>
      <c r="CE93" s="116"/>
    </row>
  </sheetData>
  <mergeCells count="215">
    <mergeCell ref="BO86:BO89"/>
    <mergeCell ref="BO90:BO93"/>
    <mergeCell ref="BO62:BO65"/>
    <mergeCell ref="BO66:BO69"/>
    <mergeCell ref="BO70:BO73"/>
    <mergeCell ref="BO74:BO77"/>
    <mergeCell ref="BO78:BO81"/>
    <mergeCell ref="BO82:BO85"/>
    <mergeCell ref="BO38:BO41"/>
    <mergeCell ref="BO42:BO45"/>
    <mergeCell ref="BO46:BO49"/>
    <mergeCell ref="BO50:BO53"/>
    <mergeCell ref="BO54:BO57"/>
    <mergeCell ref="BO58:BO61"/>
    <mergeCell ref="BO14:BO17"/>
    <mergeCell ref="BO18:BO21"/>
    <mergeCell ref="BO22:BO25"/>
    <mergeCell ref="BO26:BO29"/>
    <mergeCell ref="BO30:BO33"/>
    <mergeCell ref="BO34:BO37"/>
    <mergeCell ref="BK4:BK9"/>
    <mergeCell ref="BL4:BL9"/>
    <mergeCell ref="BM4:BM9"/>
    <mergeCell ref="BN10:BO10"/>
    <mergeCell ref="BN11:BO11"/>
    <mergeCell ref="BB12:BI12"/>
    <mergeCell ref="BN12:BN13"/>
    <mergeCell ref="BO12:BO13"/>
    <mergeCell ref="BB1:BO3"/>
    <mergeCell ref="BB4:BB9"/>
    <mergeCell ref="BC4:BC9"/>
    <mergeCell ref="BD4:BD9"/>
    <mergeCell ref="BE4:BE9"/>
    <mergeCell ref="BF4:BF9"/>
    <mergeCell ref="BG4:BG9"/>
    <mergeCell ref="BH4:BH9"/>
    <mergeCell ref="BI4:BI9"/>
    <mergeCell ref="BJ4:BJ9"/>
    <mergeCell ref="AG86:AG89"/>
    <mergeCell ref="AG90:AG93"/>
    <mergeCell ref="AG62:AG65"/>
    <mergeCell ref="AG66:AG69"/>
    <mergeCell ref="AG70:AG73"/>
    <mergeCell ref="AG74:AG77"/>
    <mergeCell ref="AG78:AG81"/>
    <mergeCell ref="AG82:AG85"/>
    <mergeCell ref="AG38:AG41"/>
    <mergeCell ref="AG42:AG45"/>
    <mergeCell ref="AG46:AG49"/>
    <mergeCell ref="AG50:AG53"/>
    <mergeCell ref="AG54:AG57"/>
    <mergeCell ref="AG58:AG61"/>
    <mergeCell ref="AG14:AG17"/>
    <mergeCell ref="AG18:AG21"/>
    <mergeCell ref="AG22:AG25"/>
    <mergeCell ref="AG26:AG29"/>
    <mergeCell ref="AG30:AG33"/>
    <mergeCell ref="AG34:AG37"/>
    <mergeCell ref="AC4:AC9"/>
    <mergeCell ref="AD4:AD9"/>
    <mergeCell ref="AE4:AE9"/>
    <mergeCell ref="AF10:AG10"/>
    <mergeCell ref="AF11:AG11"/>
    <mergeCell ref="T12:AA12"/>
    <mergeCell ref="AF12:AF13"/>
    <mergeCell ref="AG12:AG13"/>
    <mergeCell ref="T1:AG3"/>
    <mergeCell ref="T4:T9"/>
    <mergeCell ref="U4:U9"/>
    <mergeCell ref="V4:V9"/>
    <mergeCell ref="W4:W9"/>
    <mergeCell ref="X4:X9"/>
    <mergeCell ref="Y4:Y9"/>
    <mergeCell ref="Z4:Z9"/>
    <mergeCell ref="AA4:AA9"/>
    <mergeCell ref="AB4:AB9"/>
    <mergeCell ref="A86:A93"/>
    <mergeCell ref="B86:C91"/>
    <mergeCell ref="Q86:Q89"/>
    <mergeCell ref="Q90:Q93"/>
    <mergeCell ref="A70:A77"/>
    <mergeCell ref="B70:C75"/>
    <mergeCell ref="Q70:Q73"/>
    <mergeCell ref="Q74:Q77"/>
    <mergeCell ref="A78:A85"/>
    <mergeCell ref="B78:C83"/>
    <mergeCell ref="Q78:Q81"/>
    <mergeCell ref="Q82:Q85"/>
    <mergeCell ref="A54:A61"/>
    <mergeCell ref="B54:C59"/>
    <mergeCell ref="Q54:Q57"/>
    <mergeCell ref="Q58:Q61"/>
    <mergeCell ref="A62:A69"/>
    <mergeCell ref="B62:C67"/>
    <mergeCell ref="Q62:Q65"/>
    <mergeCell ref="Q66:Q69"/>
    <mergeCell ref="A38:A45"/>
    <mergeCell ref="B38:C43"/>
    <mergeCell ref="Q38:Q41"/>
    <mergeCell ref="Q42:Q45"/>
    <mergeCell ref="A46:A53"/>
    <mergeCell ref="B46:C51"/>
    <mergeCell ref="Q46:Q49"/>
    <mergeCell ref="Q50:Q53"/>
    <mergeCell ref="A22:A29"/>
    <mergeCell ref="B22:C27"/>
    <mergeCell ref="Q22:Q25"/>
    <mergeCell ref="Q26:Q29"/>
    <mergeCell ref="A30:A37"/>
    <mergeCell ref="B30:C35"/>
    <mergeCell ref="Q30:Q33"/>
    <mergeCell ref="Q34:Q37"/>
    <mergeCell ref="B12:C12"/>
    <mergeCell ref="D12:K12"/>
    <mergeCell ref="P12:P13"/>
    <mergeCell ref="Q12:Q13"/>
    <mergeCell ref="A14:A21"/>
    <mergeCell ref="B14:C19"/>
    <mergeCell ref="Q14:Q17"/>
    <mergeCell ref="Q18:Q21"/>
    <mergeCell ref="B10:C10"/>
    <mergeCell ref="K4:K9"/>
    <mergeCell ref="L4:L9"/>
    <mergeCell ref="M4:M9"/>
    <mergeCell ref="B11:C11"/>
    <mergeCell ref="P10:Q10"/>
    <mergeCell ref="P11:Q11"/>
    <mergeCell ref="N4:N9"/>
    <mergeCell ref="O4:O9"/>
    <mergeCell ref="D1:Q3"/>
    <mergeCell ref="A4:A13"/>
    <mergeCell ref="B4:C9"/>
    <mergeCell ref="D4:D9"/>
    <mergeCell ref="E4:E9"/>
    <mergeCell ref="F4:F9"/>
    <mergeCell ref="G4:G9"/>
    <mergeCell ref="H4:H9"/>
    <mergeCell ref="I4:I9"/>
    <mergeCell ref="J4:J9"/>
    <mergeCell ref="AK1:AX3"/>
    <mergeCell ref="AK4:AK9"/>
    <mergeCell ref="AL4:AL9"/>
    <mergeCell ref="AM4:AM9"/>
    <mergeCell ref="AN4:AN9"/>
    <mergeCell ref="AO4:AO9"/>
    <mergeCell ref="AP4:AP9"/>
    <mergeCell ref="AQ4:AQ9"/>
    <mergeCell ref="AR4:AR9"/>
    <mergeCell ref="AS4:AS9"/>
    <mergeCell ref="AT4:AT9"/>
    <mergeCell ref="AU4:AU9"/>
    <mergeCell ref="AV4:AV9"/>
    <mergeCell ref="AW10:AX10"/>
    <mergeCell ref="AW11:AX11"/>
    <mergeCell ref="AK12:AR12"/>
    <mergeCell ref="AW12:AW13"/>
    <mergeCell ref="AX12:AX13"/>
    <mergeCell ref="AX14:AX17"/>
    <mergeCell ref="AX18:AX21"/>
    <mergeCell ref="AX22:AX25"/>
    <mergeCell ref="AX26:AX29"/>
    <mergeCell ref="AX30:AX33"/>
    <mergeCell ref="AX34:AX37"/>
    <mergeCell ref="AX38:AX41"/>
    <mergeCell ref="AX42:AX45"/>
    <mergeCell ref="AX46:AX49"/>
    <mergeCell ref="AX50:AX53"/>
    <mergeCell ref="AX54:AX57"/>
    <mergeCell ref="AX58:AX61"/>
    <mergeCell ref="AX86:AX89"/>
    <mergeCell ref="AX90:AX93"/>
    <mergeCell ref="AX62:AX65"/>
    <mergeCell ref="AX66:AX69"/>
    <mergeCell ref="AX70:AX73"/>
    <mergeCell ref="AX74:AX77"/>
    <mergeCell ref="AX78:AX81"/>
    <mergeCell ref="AX82:AX85"/>
    <mergeCell ref="BR1:CE3"/>
    <mergeCell ref="BR4:BR9"/>
    <mergeCell ref="BS4:BS9"/>
    <mergeCell ref="BT4:BT9"/>
    <mergeCell ref="BU4:BU9"/>
    <mergeCell ref="BV4:BV9"/>
    <mergeCell ref="BW4:BW9"/>
    <mergeCell ref="BX4:BX9"/>
    <mergeCell ref="BY4:BY9"/>
    <mergeCell ref="BZ4:BZ9"/>
    <mergeCell ref="CA4:CA9"/>
    <mergeCell ref="CB4:CB9"/>
    <mergeCell ref="CC4:CC9"/>
    <mergeCell ref="CD10:CE10"/>
    <mergeCell ref="CD11:CE11"/>
    <mergeCell ref="BR12:BY12"/>
    <mergeCell ref="CD12:CD13"/>
    <mergeCell ref="CE12:CE13"/>
    <mergeCell ref="CE14:CE17"/>
    <mergeCell ref="CE18:CE21"/>
    <mergeCell ref="CE22:CE25"/>
    <mergeCell ref="CE26:CE29"/>
    <mergeCell ref="CE30:CE33"/>
    <mergeCell ref="CE34:CE37"/>
    <mergeCell ref="CE38:CE41"/>
    <mergeCell ref="CE42:CE45"/>
    <mergeCell ref="CE46:CE49"/>
    <mergeCell ref="CE50:CE53"/>
    <mergeCell ref="CE54:CE57"/>
    <mergeCell ref="CE58:CE61"/>
    <mergeCell ref="CE86:CE89"/>
    <mergeCell ref="CE90:CE93"/>
    <mergeCell ref="CE62:CE65"/>
    <mergeCell ref="CE66:CE69"/>
    <mergeCell ref="CE70:CE73"/>
    <mergeCell ref="CE74:CE77"/>
    <mergeCell ref="CE78:CE81"/>
    <mergeCell ref="CE82:CE85"/>
  </mergeCells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3"/>
  <sheetViews>
    <sheetView zoomScale="97" workbookViewId="0">
      <pane xSplit="3" ySplit="13" topLeftCell="S14" activePane="bottomRight" state="frozen"/>
      <selection pane="topRight" activeCell="D1" sqref="D1"/>
      <selection pane="bottomLeft" activeCell="A14" sqref="A14"/>
      <selection pane="bottomRight" activeCell="CD29" sqref="CD29"/>
    </sheetView>
  </sheetViews>
  <sheetFormatPr baseColWidth="10" defaultRowHeight="12.75" outlineLevelCol="1" x14ac:dyDescent="0.2"/>
  <cols>
    <col min="1" max="1" width="6" customWidth="1"/>
    <col min="2" max="2" width="12.28515625" customWidth="1"/>
    <col min="3" max="3" width="15" bestFit="1" customWidth="1"/>
    <col min="4" max="4" width="3.5703125" hidden="1" customWidth="1" outlineLevel="1"/>
    <col min="5" max="5" width="3.42578125" hidden="1" customWidth="1" outlineLevel="1"/>
    <col min="6" max="6" width="3.85546875" hidden="1" customWidth="1" outlineLevel="1"/>
    <col min="7" max="7" width="3.5703125" hidden="1" customWidth="1" outlineLevel="1"/>
    <col min="8" max="8" width="3.28515625" hidden="1" customWidth="1" outlineLevel="1"/>
    <col min="9" max="9" width="2.85546875" hidden="1" customWidth="1" outlineLevel="1"/>
    <col min="10" max="10" width="3.28515625" hidden="1" customWidth="1" outlineLevel="1"/>
    <col min="11" max="11" width="3.140625" hidden="1" customWidth="1" outlineLevel="1"/>
    <col min="12" max="15" width="3.42578125" hidden="1" customWidth="1" outlineLevel="1"/>
    <col min="16" max="16" width="5.85546875" hidden="1" customWidth="1" outlineLevel="1"/>
    <col min="17" max="17" width="7.7109375" hidden="1" customWidth="1" outlineLevel="1"/>
    <col min="18" max="18" width="2.5703125" hidden="1" customWidth="1" outlineLevel="1"/>
    <col min="19" max="19" width="2.5703125" customWidth="1" collapsed="1"/>
    <col min="20" max="20" width="3.5703125" hidden="1" customWidth="1" outlineLevel="1"/>
    <col min="21" max="21" width="3.42578125" hidden="1" customWidth="1" outlineLevel="1"/>
    <col min="22" max="22" width="3.85546875" hidden="1" customWidth="1" outlineLevel="1"/>
    <col min="23" max="23" width="3.5703125" hidden="1" customWidth="1" outlineLevel="1"/>
    <col min="24" max="24" width="3.28515625" hidden="1" customWidth="1" outlineLevel="1"/>
    <col min="25" max="25" width="2.85546875" hidden="1" customWidth="1" outlineLevel="1"/>
    <col min="26" max="26" width="3.28515625" hidden="1" customWidth="1" outlineLevel="1"/>
    <col min="27" max="27" width="3.140625" hidden="1" customWidth="1" outlineLevel="1"/>
    <col min="28" max="31" width="3.42578125" hidden="1" customWidth="1" outlineLevel="1"/>
    <col min="32" max="32" width="5.85546875" hidden="1" customWidth="1" outlineLevel="1"/>
    <col min="33" max="33" width="7.7109375" hidden="1" customWidth="1" outlineLevel="1"/>
    <col min="34" max="34" width="2.5703125" hidden="1" customWidth="1" outlineLevel="1"/>
    <col min="35" max="35" width="2.5703125" customWidth="1" collapsed="1"/>
    <col min="36" max="36" width="3.5703125" hidden="1" customWidth="1" outlineLevel="1"/>
    <col min="37" max="37" width="3.42578125" hidden="1" customWidth="1" outlineLevel="1"/>
    <col min="38" max="38" width="3.85546875" hidden="1" customWidth="1" outlineLevel="1"/>
    <col min="39" max="39" width="3.5703125" hidden="1" customWidth="1" outlineLevel="1"/>
    <col min="40" max="40" width="3.28515625" hidden="1" customWidth="1" outlineLevel="1"/>
    <col min="41" max="41" width="2.85546875" hidden="1" customWidth="1" outlineLevel="1"/>
    <col min="42" max="42" width="3.28515625" hidden="1" customWidth="1" outlineLevel="1"/>
    <col min="43" max="43" width="3.140625" hidden="1" customWidth="1" outlineLevel="1"/>
    <col min="44" max="47" width="3.42578125" hidden="1" customWidth="1" outlineLevel="1"/>
    <col min="48" max="48" width="5.85546875" hidden="1" customWidth="1" outlineLevel="1"/>
    <col min="49" max="49" width="7.7109375" hidden="1" customWidth="1" outlineLevel="1"/>
    <col min="50" max="50" width="2.5703125" hidden="1" customWidth="1" outlineLevel="1"/>
    <col min="51" max="51" width="2.5703125" customWidth="1" collapsed="1"/>
    <col min="52" max="52" width="3.5703125" hidden="1" customWidth="1" outlineLevel="1"/>
    <col min="53" max="53" width="3.42578125" hidden="1" customWidth="1" outlineLevel="1"/>
    <col min="54" max="54" width="3.85546875" hidden="1" customWidth="1" outlineLevel="1"/>
    <col min="55" max="55" width="3.5703125" hidden="1" customWidth="1" outlineLevel="1"/>
    <col min="56" max="56" width="3.28515625" hidden="1" customWidth="1" outlineLevel="1"/>
    <col min="57" max="57" width="2.85546875" hidden="1" customWidth="1" outlineLevel="1"/>
    <col min="58" max="58" width="3.28515625" hidden="1" customWidth="1" outlineLevel="1"/>
    <col min="59" max="59" width="3.140625" hidden="1" customWidth="1" outlineLevel="1"/>
    <col min="60" max="63" width="3.42578125" hidden="1" customWidth="1" outlineLevel="1"/>
    <col min="64" max="64" width="5.85546875" hidden="1" customWidth="1" outlineLevel="1"/>
    <col min="65" max="65" width="7.7109375" hidden="1" customWidth="1" outlineLevel="1"/>
    <col min="66" max="66" width="2.5703125" hidden="1" customWidth="1" outlineLevel="1"/>
    <col min="67" max="67" width="2.5703125" customWidth="1" collapsed="1"/>
    <col min="68" max="68" width="3.5703125" customWidth="1" outlineLevel="1"/>
    <col min="69" max="69" width="3.42578125" customWidth="1" outlineLevel="1"/>
    <col min="70" max="70" width="3.85546875" customWidth="1" outlineLevel="1"/>
    <col min="71" max="71" width="3.5703125" customWidth="1" outlineLevel="1"/>
    <col min="72" max="72" width="3.28515625" customWidth="1" outlineLevel="1"/>
    <col min="73" max="73" width="2.85546875" customWidth="1" outlineLevel="1"/>
    <col min="74" max="74" width="3.28515625" customWidth="1" outlineLevel="1"/>
    <col min="75" max="75" width="3.140625" customWidth="1" outlineLevel="1"/>
    <col min="76" max="79" width="3.42578125" customWidth="1" outlineLevel="1"/>
    <col min="80" max="80" width="5.85546875" customWidth="1" outlineLevel="1"/>
    <col min="81" max="81" width="7.7109375" bestFit="1" customWidth="1" outlineLevel="1"/>
  </cols>
  <sheetData>
    <row r="1" spans="1:81" ht="12.75" customHeight="1" x14ac:dyDescent="0.2">
      <c r="D1" s="126" t="s">
        <v>14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  <c r="T1" s="126" t="s">
        <v>106</v>
      </c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8"/>
      <c r="AJ1" s="126" t="s">
        <v>110</v>
      </c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8"/>
      <c r="AZ1" s="126" t="s">
        <v>110</v>
      </c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8"/>
      <c r="BP1" s="126" t="s">
        <v>114</v>
      </c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8"/>
    </row>
    <row r="2" spans="1:81" x14ac:dyDescent="0.2">
      <c r="D2" s="129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T2" s="129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8"/>
      <c r="AJ2" s="129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8"/>
      <c r="AZ2" s="129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8"/>
      <c r="BP2" s="129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8"/>
    </row>
    <row r="3" spans="1:81" x14ac:dyDescent="0.2">
      <c r="D3" s="129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T3" s="129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8"/>
      <c r="AJ3" s="129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8"/>
      <c r="AZ3" s="129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8"/>
      <c r="BP3" s="129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8"/>
    </row>
    <row r="4" spans="1:81" ht="40.5" customHeight="1" x14ac:dyDescent="0.2">
      <c r="A4" s="130" t="s">
        <v>13</v>
      </c>
      <c r="B4" s="119" t="s">
        <v>7</v>
      </c>
      <c r="C4" s="119"/>
      <c r="D4" s="117" t="s">
        <v>86</v>
      </c>
      <c r="E4" s="117" t="s">
        <v>86</v>
      </c>
      <c r="F4" s="117" t="s">
        <v>86</v>
      </c>
      <c r="G4" s="117" t="s">
        <v>86</v>
      </c>
      <c r="H4" s="117" t="s">
        <v>86</v>
      </c>
      <c r="I4" s="117" t="s">
        <v>86</v>
      </c>
      <c r="J4" s="117" t="s">
        <v>86</v>
      </c>
      <c r="K4" s="117" t="s">
        <v>86</v>
      </c>
      <c r="L4" s="117" t="s">
        <v>86</v>
      </c>
      <c r="M4" s="117" t="s">
        <v>86</v>
      </c>
      <c r="N4" s="117" t="s">
        <v>89</v>
      </c>
      <c r="O4" s="117" t="s">
        <v>90</v>
      </c>
      <c r="Q4" s="45"/>
      <c r="T4" s="117" t="s">
        <v>86</v>
      </c>
      <c r="U4" s="117" t="s">
        <v>86</v>
      </c>
      <c r="V4" s="117" t="s">
        <v>86</v>
      </c>
      <c r="W4" s="117" t="s">
        <v>86</v>
      </c>
      <c r="X4" s="117" t="s">
        <v>86</v>
      </c>
      <c r="Y4" s="117" t="s">
        <v>86</v>
      </c>
      <c r="Z4" s="117" t="s">
        <v>86</v>
      </c>
      <c r="AA4" s="117" t="s">
        <v>86</v>
      </c>
      <c r="AB4" s="117" t="s">
        <v>86</v>
      </c>
      <c r="AC4" s="117" t="s">
        <v>86</v>
      </c>
      <c r="AD4" s="117" t="s">
        <v>89</v>
      </c>
      <c r="AE4" s="117" t="s">
        <v>90</v>
      </c>
      <c r="AG4" s="45"/>
      <c r="AJ4" s="117" t="s">
        <v>86</v>
      </c>
      <c r="AK4" s="117" t="s">
        <v>86</v>
      </c>
      <c r="AL4" s="117" t="s">
        <v>86</v>
      </c>
      <c r="AM4" s="117" t="s">
        <v>86</v>
      </c>
      <c r="AN4" s="117" t="s">
        <v>86</v>
      </c>
      <c r="AO4" s="117" t="s">
        <v>86</v>
      </c>
      <c r="AP4" s="117" t="s">
        <v>86</v>
      </c>
      <c r="AQ4" s="117" t="s">
        <v>86</v>
      </c>
      <c r="AR4" s="117" t="s">
        <v>86</v>
      </c>
      <c r="AS4" s="117" t="s">
        <v>86</v>
      </c>
      <c r="AT4" s="117" t="s">
        <v>89</v>
      </c>
      <c r="AU4" s="117" t="s">
        <v>90</v>
      </c>
      <c r="AW4" s="45"/>
      <c r="AZ4" s="117" t="s">
        <v>86</v>
      </c>
      <c r="BA4" s="117" t="s">
        <v>86</v>
      </c>
      <c r="BB4" s="117" t="s">
        <v>86</v>
      </c>
      <c r="BC4" s="117" t="s">
        <v>86</v>
      </c>
      <c r="BD4" s="117" t="s">
        <v>86</v>
      </c>
      <c r="BE4" s="117" t="s">
        <v>86</v>
      </c>
      <c r="BF4" s="117" t="s">
        <v>86</v>
      </c>
      <c r="BG4" s="117" t="s">
        <v>86</v>
      </c>
      <c r="BH4" s="117" t="s">
        <v>86</v>
      </c>
      <c r="BI4" s="117" t="s">
        <v>86</v>
      </c>
      <c r="BJ4" s="117" t="s">
        <v>89</v>
      </c>
      <c r="BK4" s="117" t="s">
        <v>90</v>
      </c>
      <c r="BM4" s="45"/>
      <c r="BP4" s="117" t="s">
        <v>86</v>
      </c>
      <c r="BQ4" s="117" t="s">
        <v>86</v>
      </c>
      <c r="BR4" s="117" t="s">
        <v>86</v>
      </c>
      <c r="BS4" s="117" t="s">
        <v>86</v>
      </c>
      <c r="BT4" s="117" t="s">
        <v>86</v>
      </c>
      <c r="BU4" s="117" t="s">
        <v>86</v>
      </c>
      <c r="BV4" s="117" t="s">
        <v>86</v>
      </c>
      <c r="BW4" s="117" t="s">
        <v>86</v>
      </c>
      <c r="BX4" s="117" t="s">
        <v>86</v>
      </c>
      <c r="BY4" s="117" t="s">
        <v>86</v>
      </c>
      <c r="BZ4" s="117" t="s">
        <v>89</v>
      </c>
      <c r="CA4" s="117" t="s">
        <v>90</v>
      </c>
      <c r="CC4" s="45"/>
    </row>
    <row r="5" spans="1:81" ht="12.75" customHeight="1" x14ac:dyDescent="0.2">
      <c r="A5" s="131"/>
      <c r="B5" s="119"/>
      <c r="C5" s="119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45"/>
      <c r="Q5" s="45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45"/>
      <c r="AG5" s="45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45"/>
      <c r="AW5" s="45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45"/>
      <c r="BM5" s="45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45"/>
      <c r="CC5" s="45"/>
    </row>
    <row r="6" spans="1:81" ht="12.75" customHeight="1" x14ac:dyDescent="0.2">
      <c r="A6" s="131"/>
      <c r="B6" s="119"/>
      <c r="C6" s="119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45"/>
      <c r="Q6" s="45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45"/>
      <c r="AG6" s="45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45"/>
      <c r="AW6" s="45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45"/>
      <c r="BM6" s="45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45"/>
      <c r="CC6" s="45"/>
    </row>
    <row r="7" spans="1:81" ht="12.75" customHeight="1" x14ac:dyDescent="0.2">
      <c r="A7" s="131"/>
      <c r="B7" s="119"/>
      <c r="C7" s="119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45"/>
      <c r="Q7" s="45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45"/>
      <c r="AG7" s="45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45"/>
      <c r="AW7" s="45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45"/>
      <c r="BM7" s="45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45"/>
      <c r="CC7" s="45"/>
    </row>
    <row r="8" spans="1:81" ht="12.75" customHeight="1" x14ac:dyDescent="0.2">
      <c r="A8" s="131"/>
      <c r="B8" s="119"/>
      <c r="C8" s="119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45"/>
      <c r="Q8" s="45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45"/>
      <c r="AG8" s="45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45"/>
      <c r="AW8" s="45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45"/>
      <c r="BM8" s="45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45"/>
      <c r="CC8" s="45"/>
    </row>
    <row r="9" spans="1:81" ht="12.75" customHeight="1" x14ac:dyDescent="0.2">
      <c r="A9" s="131"/>
      <c r="B9" s="119"/>
      <c r="C9" s="119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45"/>
      <c r="Q9" s="45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45"/>
      <c r="AG9" s="45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45"/>
      <c r="AW9" s="45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45"/>
      <c r="BM9" s="45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45"/>
      <c r="CC9" s="45"/>
    </row>
    <row r="10" spans="1:81" ht="23.25" x14ac:dyDescent="0.2">
      <c r="A10" s="131"/>
      <c r="B10" s="133" t="s">
        <v>87</v>
      </c>
      <c r="C10" s="134"/>
      <c r="D10">
        <v>23</v>
      </c>
      <c r="E10">
        <v>19</v>
      </c>
      <c r="F10">
        <v>21</v>
      </c>
      <c r="G10">
        <v>13</v>
      </c>
      <c r="H10">
        <v>25</v>
      </c>
      <c r="I10">
        <v>25</v>
      </c>
      <c r="J10">
        <v>18</v>
      </c>
      <c r="K10">
        <v>15</v>
      </c>
      <c r="L10">
        <v>19</v>
      </c>
      <c r="M10">
        <v>30</v>
      </c>
      <c r="N10">
        <v>6</v>
      </c>
      <c r="O10">
        <v>2</v>
      </c>
      <c r="P10" s="118">
        <f>SUM(D10:M10)</f>
        <v>208</v>
      </c>
      <c r="Q10" s="119"/>
      <c r="T10">
        <v>23</v>
      </c>
      <c r="U10">
        <v>19</v>
      </c>
      <c r="V10">
        <v>21</v>
      </c>
      <c r="W10">
        <v>13</v>
      </c>
      <c r="X10">
        <v>25</v>
      </c>
      <c r="Y10">
        <v>25</v>
      </c>
      <c r="Z10">
        <v>18</v>
      </c>
      <c r="AA10">
        <v>15</v>
      </c>
      <c r="AB10">
        <v>19</v>
      </c>
      <c r="AC10">
        <v>30</v>
      </c>
      <c r="AD10">
        <v>6</v>
      </c>
      <c r="AE10">
        <v>2</v>
      </c>
      <c r="AF10" s="118">
        <f>SUM(T10:AC10)</f>
        <v>208</v>
      </c>
      <c r="AG10" s="119"/>
      <c r="AJ10">
        <v>23</v>
      </c>
      <c r="AK10">
        <v>19</v>
      </c>
      <c r="AL10">
        <v>21</v>
      </c>
      <c r="AM10">
        <v>13</v>
      </c>
      <c r="AN10">
        <v>25</v>
      </c>
      <c r="AO10">
        <v>25</v>
      </c>
      <c r="AP10">
        <v>18</v>
      </c>
      <c r="AQ10">
        <v>15</v>
      </c>
      <c r="AR10">
        <v>19</v>
      </c>
      <c r="AS10">
        <v>30</v>
      </c>
      <c r="AT10">
        <v>6</v>
      </c>
      <c r="AU10">
        <v>2</v>
      </c>
      <c r="AV10" s="118">
        <f>SUM(AJ10:AS10)</f>
        <v>208</v>
      </c>
      <c r="AW10" s="119"/>
      <c r="AZ10">
        <v>23</v>
      </c>
      <c r="BA10">
        <v>19</v>
      </c>
      <c r="BB10">
        <v>21</v>
      </c>
      <c r="BC10">
        <v>13</v>
      </c>
      <c r="BD10">
        <v>25</v>
      </c>
      <c r="BE10">
        <v>25</v>
      </c>
      <c r="BF10">
        <v>18</v>
      </c>
      <c r="BG10">
        <v>15</v>
      </c>
      <c r="BH10">
        <v>19</v>
      </c>
      <c r="BI10">
        <v>30</v>
      </c>
      <c r="BJ10">
        <v>6</v>
      </c>
      <c r="BK10">
        <v>2</v>
      </c>
      <c r="BL10" s="118">
        <f>SUM(AZ10:BI10)</f>
        <v>208</v>
      </c>
      <c r="BM10" s="119"/>
      <c r="BP10">
        <v>23</v>
      </c>
      <c r="BQ10">
        <v>19</v>
      </c>
      <c r="BR10">
        <v>21</v>
      </c>
      <c r="BS10">
        <v>13</v>
      </c>
      <c r="BT10">
        <v>25</v>
      </c>
      <c r="BU10">
        <v>25</v>
      </c>
      <c r="BV10">
        <v>18</v>
      </c>
      <c r="BW10">
        <v>15</v>
      </c>
      <c r="BX10">
        <v>19</v>
      </c>
      <c r="BY10">
        <v>30</v>
      </c>
      <c r="BZ10">
        <v>6</v>
      </c>
      <c r="CA10">
        <v>2</v>
      </c>
      <c r="CB10" s="118">
        <f>SUM(BP10:BY10)</f>
        <v>208</v>
      </c>
      <c r="CC10" s="119"/>
    </row>
    <row r="11" spans="1:81" ht="23.25" x14ac:dyDescent="0.2">
      <c r="A11" s="131"/>
      <c r="B11" s="133" t="s">
        <v>88</v>
      </c>
      <c r="C11" s="134"/>
      <c r="D11">
        <v>22</v>
      </c>
      <c r="E11">
        <v>39</v>
      </c>
      <c r="F11">
        <v>25</v>
      </c>
      <c r="G11">
        <v>15</v>
      </c>
      <c r="H11">
        <v>27</v>
      </c>
      <c r="I11">
        <v>5</v>
      </c>
      <c r="J11">
        <v>32</v>
      </c>
      <c r="K11">
        <v>27</v>
      </c>
      <c r="L11">
        <v>22</v>
      </c>
      <c r="M11">
        <v>25</v>
      </c>
      <c r="N11">
        <v>6</v>
      </c>
      <c r="O11">
        <v>2</v>
      </c>
      <c r="P11" s="118">
        <f>SUM(D11:M11)</f>
        <v>239</v>
      </c>
      <c r="Q11" s="119"/>
      <c r="T11">
        <v>6</v>
      </c>
      <c r="U11">
        <v>38</v>
      </c>
      <c r="V11">
        <v>30</v>
      </c>
      <c r="W11">
        <v>34</v>
      </c>
      <c r="X11">
        <v>30</v>
      </c>
      <c r="Y11">
        <v>19</v>
      </c>
      <c r="Z11">
        <v>45</v>
      </c>
      <c r="AA11">
        <v>37</v>
      </c>
      <c r="AB11">
        <v>27</v>
      </c>
      <c r="AC11">
        <v>18</v>
      </c>
      <c r="AD11">
        <v>6</v>
      </c>
      <c r="AE11">
        <v>2</v>
      </c>
      <c r="AF11" s="118">
        <f>SUM(T11:AC11)</f>
        <v>284</v>
      </c>
      <c r="AG11" s="119"/>
      <c r="AJ11">
        <v>6</v>
      </c>
      <c r="AK11">
        <v>38</v>
      </c>
      <c r="AL11">
        <v>30</v>
      </c>
      <c r="AM11">
        <v>34</v>
      </c>
      <c r="AN11">
        <v>30</v>
      </c>
      <c r="AO11">
        <v>19</v>
      </c>
      <c r="AP11">
        <v>45</v>
      </c>
      <c r="AQ11">
        <v>37</v>
      </c>
      <c r="AR11">
        <v>27</v>
      </c>
      <c r="AS11">
        <v>18</v>
      </c>
      <c r="AT11">
        <v>6</v>
      </c>
      <c r="AU11">
        <v>2</v>
      </c>
      <c r="AV11" s="118">
        <f>SUM(AJ11:AS11)</f>
        <v>284</v>
      </c>
      <c r="AW11" s="119"/>
      <c r="AZ11">
        <v>6</v>
      </c>
      <c r="BA11">
        <v>38</v>
      </c>
      <c r="BB11">
        <v>30</v>
      </c>
      <c r="BC11">
        <v>34</v>
      </c>
      <c r="BD11">
        <v>30</v>
      </c>
      <c r="BE11">
        <v>19</v>
      </c>
      <c r="BF11">
        <v>45</v>
      </c>
      <c r="BG11">
        <v>37</v>
      </c>
      <c r="BH11">
        <v>27</v>
      </c>
      <c r="BI11">
        <v>18</v>
      </c>
      <c r="BJ11">
        <v>6</v>
      </c>
      <c r="BK11">
        <v>2</v>
      </c>
      <c r="BL11" s="118">
        <f>SUM(AZ11:BI11)</f>
        <v>284</v>
      </c>
      <c r="BM11" s="119"/>
      <c r="BP11">
        <v>6</v>
      </c>
      <c r="BQ11">
        <v>38</v>
      </c>
      <c r="BR11">
        <v>30</v>
      </c>
      <c r="BS11">
        <v>34</v>
      </c>
      <c r="BT11">
        <v>30</v>
      </c>
      <c r="BU11">
        <v>19</v>
      </c>
      <c r="BV11">
        <v>45</v>
      </c>
      <c r="BW11">
        <v>37</v>
      </c>
      <c r="BX11">
        <v>27</v>
      </c>
      <c r="BY11">
        <v>18</v>
      </c>
      <c r="BZ11">
        <v>6</v>
      </c>
      <c r="CA11">
        <v>2</v>
      </c>
      <c r="CB11" s="118">
        <f>SUM(BP11:BY11)</f>
        <v>284</v>
      </c>
      <c r="CC11" s="119"/>
    </row>
    <row r="12" spans="1:81" ht="12.75" customHeight="1" x14ac:dyDescent="0.2">
      <c r="A12" s="131"/>
      <c r="B12" s="135" t="s">
        <v>8</v>
      </c>
      <c r="C12" s="135"/>
      <c r="D12" s="120" t="s">
        <v>9</v>
      </c>
      <c r="E12" s="121"/>
      <c r="F12" s="121"/>
      <c r="G12" s="121"/>
      <c r="H12" s="121"/>
      <c r="I12" s="121"/>
      <c r="J12" s="121"/>
      <c r="K12" s="121"/>
      <c r="L12" s="21"/>
      <c r="M12" s="21"/>
      <c r="N12" s="21"/>
      <c r="O12" s="21"/>
      <c r="P12" s="122" t="s">
        <v>10</v>
      </c>
      <c r="Q12" s="124" t="s">
        <v>19</v>
      </c>
      <c r="T12" s="120" t="s">
        <v>9</v>
      </c>
      <c r="U12" s="121"/>
      <c r="V12" s="121"/>
      <c r="W12" s="121"/>
      <c r="X12" s="121"/>
      <c r="Y12" s="121"/>
      <c r="Z12" s="121"/>
      <c r="AA12" s="121"/>
      <c r="AB12" s="21"/>
      <c r="AC12" s="21"/>
      <c r="AD12" s="21"/>
      <c r="AE12" s="21"/>
      <c r="AF12" s="122" t="s">
        <v>10</v>
      </c>
      <c r="AG12" s="124" t="s">
        <v>19</v>
      </c>
      <c r="AJ12" s="120" t="s">
        <v>9</v>
      </c>
      <c r="AK12" s="121"/>
      <c r="AL12" s="121"/>
      <c r="AM12" s="121"/>
      <c r="AN12" s="121"/>
      <c r="AO12" s="121"/>
      <c r="AP12" s="121"/>
      <c r="AQ12" s="121"/>
      <c r="AR12" s="21"/>
      <c r="AS12" s="21"/>
      <c r="AT12" s="21"/>
      <c r="AU12" s="21"/>
      <c r="AV12" s="122" t="s">
        <v>10</v>
      </c>
      <c r="AW12" s="124" t="s">
        <v>19</v>
      </c>
      <c r="AZ12" s="120" t="s">
        <v>9</v>
      </c>
      <c r="BA12" s="121"/>
      <c r="BB12" s="121"/>
      <c r="BC12" s="121"/>
      <c r="BD12" s="121"/>
      <c r="BE12" s="121"/>
      <c r="BF12" s="121"/>
      <c r="BG12" s="121"/>
      <c r="BH12" s="21"/>
      <c r="BI12" s="21"/>
      <c r="BJ12" s="21"/>
      <c r="BK12" s="21"/>
      <c r="BL12" s="122" t="s">
        <v>10</v>
      </c>
      <c r="BM12" s="124" t="s">
        <v>19</v>
      </c>
      <c r="BP12" s="120" t="s">
        <v>9</v>
      </c>
      <c r="BQ12" s="121"/>
      <c r="BR12" s="121"/>
      <c r="BS12" s="121"/>
      <c r="BT12" s="121"/>
      <c r="BU12" s="121"/>
      <c r="BV12" s="121"/>
      <c r="BW12" s="121"/>
      <c r="BX12" s="21"/>
      <c r="BY12" s="21"/>
      <c r="BZ12" s="21"/>
      <c r="CA12" s="21"/>
      <c r="CB12" s="122" t="s">
        <v>10</v>
      </c>
      <c r="CC12" s="124" t="s">
        <v>19</v>
      </c>
    </row>
    <row r="13" spans="1:81" ht="13.5" customHeight="1" thickBot="1" x14ac:dyDescent="0.25">
      <c r="A13" s="132"/>
      <c r="B13" s="12" t="s">
        <v>11</v>
      </c>
      <c r="C13" s="12" t="s">
        <v>12</v>
      </c>
      <c r="D13" s="7">
        <v>1</v>
      </c>
      <c r="E13" s="8">
        <v>2</v>
      </c>
      <c r="F13" s="8">
        <v>3</v>
      </c>
      <c r="G13" s="9">
        <v>4</v>
      </c>
      <c r="H13" s="7">
        <v>5</v>
      </c>
      <c r="I13" s="8">
        <v>6</v>
      </c>
      <c r="J13" s="8">
        <v>7</v>
      </c>
      <c r="K13" s="9">
        <v>8</v>
      </c>
      <c r="L13" s="8">
        <v>9</v>
      </c>
      <c r="M13" s="8">
        <v>10</v>
      </c>
      <c r="N13" s="8">
        <v>9</v>
      </c>
      <c r="O13" s="8">
        <v>10</v>
      </c>
      <c r="P13" s="123"/>
      <c r="Q13" s="125"/>
      <c r="T13" s="7">
        <v>1</v>
      </c>
      <c r="U13" s="8">
        <v>2</v>
      </c>
      <c r="V13" s="8">
        <v>3</v>
      </c>
      <c r="W13" s="9">
        <v>4</v>
      </c>
      <c r="X13" s="7">
        <v>5</v>
      </c>
      <c r="Y13" s="8">
        <v>6</v>
      </c>
      <c r="Z13" s="8">
        <v>7</v>
      </c>
      <c r="AA13" s="9">
        <v>8</v>
      </c>
      <c r="AB13" s="8">
        <v>9</v>
      </c>
      <c r="AC13" s="8">
        <v>10</v>
      </c>
      <c r="AD13" s="8">
        <v>9</v>
      </c>
      <c r="AE13" s="8">
        <v>10</v>
      </c>
      <c r="AF13" s="123"/>
      <c r="AG13" s="125"/>
      <c r="AJ13" s="7">
        <v>1</v>
      </c>
      <c r="AK13" s="8">
        <v>2</v>
      </c>
      <c r="AL13" s="8">
        <v>3</v>
      </c>
      <c r="AM13" s="9">
        <v>4</v>
      </c>
      <c r="AN13" s="7">
        <v>5</v>
      </c>
      <c r="AO13" s="8">
        <v>6</v>
      </c>
      <c r="AP13" s="8">
        <v>7</v>
      </c>
      <c r="AQ13" s="9">
        <v>8</v>
      </c>
      <c r="AR13" s="8">
        <v>9</v>
      </c>
      <c r="AS13" s="8">
        <v>10</v>
      </c>
      <c r="AT13" s="8">
        <v>9</v>
      </c>
      <c r="AU13" s="8">
        <v>10</v>
      </c>
      <c r="AV13" s="123"/>
      <c r="AW13" s="125"/>
      <c r="AZ13" s="7">
        <v>1</v>
      </c>
      <c r="BA13" s="8">
        <v>2</v>
      </c>
      <c r="BB13" s="8">
        <v>3</v>
      </c>
      <c r="BC13" s="9">
        <v>4</v>
      </c>
      <c r="BD13" s="7">
        <v>5</v>
      </c>
      <c r="BE13" s="8">
        <v>6</v>
      </c>
      <c r="BF13" s="8">
        <v>7</v>
      </c>
      <c r="BG13" s="9">
        <v>8</v>
      </c>
      <c r="BH13" s="8">
        <v>9</v>
      </c>
      <c r="BI13" s="8">
        <v>10</v>
      </c>
      <c r="BJ13" s="8">
        <v>9</v>
      </c>
      <c r="BK13" s="8">
        <v>10</v>
      </c>
      <c r="BL13" s="123"/>
      <c r="BM13" s="125"/>
      <c r="BP13" s="7">
        <v>1</v>
      </c>
      <c r="BQ13" s="8">
        <v>2</v>
      </c>
      <c r="BR13" s="8">
        <v>3</v>
      </c>
      <c r="BS13" s="9">
        <v>4</v>
      </c>
      <c r="BT13" s="7">
        <v>5</v>
      </c>
      <c r="BU13" s="8">
        <v>6</v>
      </c>
      <c r="BV13" s="8">
        <v>7</v>
      </c>
      <c r="BW13" s="9">
        <v>8</v>
      </c>
      <c r="BX13" s="8">
        <v>9</v>
      </c>
      <c r="BY13" s="8">
        <v>10</v>
      </c>
      <c r="BZ13" s="8">
        <v>9</v>
      </c>
      <c r="CA13" s="8">
        <v>10</v>
      </c>
      <c r="CB13" s="123"/>
      <c r="CC13" s="125"/>
    </row>
    <row r="14" spans="1:81" ht="14.25" customHeight="1" x14ac:dyDescent="0.2">
      <c r="A14" s="136" t="str">
        <f>Clasifficación!A22</f>
        <v>S_1</v>
      </c>
      <c r="B14" s="139" t="str">
        <f>Clasifficación!B22</f>
        <v>JUAN JOSÉ ENGO</v>
      </c>
      <c r="C14" s="140"/>
      <c r="D14" s="39">
        <v>4</v>
      </c>
      <c r="E14" s="40">
        <v>4</v>
      </c>
      <c r="F14" s="40">
        <v>4</v>
      </c>
      <c r="G14" s="40">
        <v>5</v>
      </c>
      <c r="H14" s="40">
        <v>0</v>
      </c>
      <c r="I14" s="40">
        <v>5</v>
      </c>
      <c r="J14" s="40">
        <v>4</v>
      </c>
      <c r="K14" s="40">
        <v>5</v>
      </c>
      <c r="L14" s="40">
        <v>2</v>
      </c>
      <c r="M14" s="40">
        <v>2</v>
      </c>
      <c r="N14" s="40">
        <v>5</v>
      </c>
      <c r="O14" s="40">
        <v>5</v>
      </c>
      <c r="P14" s="26">
        <f>D14*D$10+E14*E$10+F14*F$10+G14*G$10+H14*H$10+I14*I$10+J14*J$10+K14*K$10+L14*L$10+M14*M$10+N$10*N14+O$10*O14</f>
        <v>727</v>
      </c>
      <c r="Q14" s="111">
        <f>P17*1000/(MAX(P$17,P$25,P$33,P$41,P$49,P$57,P$65,P$73,P$81,P$89))</f>
        <v>587.71220695230397</v>
      </c>
      <c r="T14" s="39">
        <v>3</v>
      </c>
      <c r="U14" s="40">
        <v>3</v>
      </c>
      <c r="V14" s="40">
        <v>2</v>
      </c>
      <c r="W14" s="40">
        <v>3</v>
      </c>
      <c r="X14" s="40">
        <v>3</v>
      </c>
      <c r="Y14" s="40">
        <v>2</v>
      </c>
      <c r="Z14" s="40">
        <v>4</v>
      </c>
      <c r="AA14" s="40">
        <v>5</v>
      </c>
      <c r="AB14" s="40">
        <v>5</v>
      </c>
      <c r="AC14" s="40">
        <v>3</v>
      </c>
      <c r="AD14" s="40">
        <v>5</v>
      </c>
      <c r="AE14" s="40">
        <v>5</v>
      </c>
      <c r="AF14" s="26">
        <f>T14*T$10+U14*U$10+V14*V$10+W14*W$10+X14*X$10+Y14*Y$10+Z14*Z$10+AA14*AA$10+AB14*AB$10+AC14*AC$10+AD$10*AD14+AE$10*AE14</f>
        <v>704</v>
      </c>
      <c r="AG14" s="111">
        <f>AF17*1000/(MAX(AF$17,AF$25,AF$33,AF$41,AF$49,AF$57,AF$65,AF$73,AF$81,AF$89))</f>
        <v>1000</v>
      </c>
      <c r="AJ14" s="39">
        <v>5</v>
      </c>
      <c r="AK14" s="40">
        <v>3</v>
      </c>
      <c r="AL14" s="40">
        <v>4</v>
      </c>
      <c r="AM14" s="40">
        <v>4</v>
      </c>
      <c r="AN14" s="40">
        <v>5</v>
      </c>
      <c r="AO14" s="40">
        <v>5</v>
      </c>
      <c r="AP14" s="40">
        <v>4</v>
      </c>
      <c r="AQ14" s="40">
        <v>4</v>
      </c>
      <c r="AR14" s="40">
        <v>5</v>
      </c>
      <c r="AS14" s="40">
        <v>4</v>
      </c>
      <c r="AT14" s="40">
        <v>5</v>
      </c>
      <c r="AU14" s="40">
        <v>5</v>
      </c>
      <c r="AV14" s="26">
        <f>AJ14*AJ$10+AK14*AK$10+AL14*AL$10+AM14*AM$10+AN14*AN$10+AO14*AO$10+AP14*AP$10+AQ14*AQ$10+AR14*AR$10+AS14*AS$10+AT$10*AT14+AU$10*AU14</f>
        <v>945</v>
      </c>
      <c r="AW14" s="111">
        <f>AV17*1000/(MAX(AV$17,AV$25,AV$33,AV$41,AV$49,AV$57,AV$65,AV$73,AV$81,AV$89))</f>
        <v>1000</v>
      </c>
      <c r="AZ14" s="39">
        <v>3</v>
      </c>
      <c r="BA14" s="40">
        <v>4</v>
      </c>
      <c r="BB14" s="40">
        <v>5</v>
      </c>
      <c r="BC14" s="40">
        <v>4</v>
      </c>
      <c r="BD14" s="40">
        <v>5</v>
      </c>
      <c r="BE14" s="40">
        <v>4</v>
      </c>
      <c r="BF14" s="40">
        <v>5</v>
      </c>
      <c r="BG14" s="40">
        <v>5</v>
      </c>
      <c r="BH14" s="40">
        <v>0</v>
      </c>
      <c r="BI14" s="40">
        <v>0</v>
      </c>
      <c r="BJ14" s="40">
        <v>5</v>
      </c>
      <c r="BK14" s="40">
        <v>5</v>
      </c>
      <c r="BL14" s="26">
        <f>AZ14*AZ$10+BA14*BA$10+BB14*BB$10+BC14*BC$10+BD14*BD$10+BE14*BE$10+BF14*BF$10+BG14*BG$10+BH14*BH$10+BI14*BI$10+BJ$10*BJ14+BK$10*BK14</f>
        <v>732</v>
      </c>
      <c r="BM14" s="111">
        <f>BL17*1000/(MAX(BL$17,BL$25,BL$33,BL$41,BL$49,BL$57,BL$65,BL$73,BL$81,BL$89))</f>
        <v>1000</v>
      </c>
      <c r="BP14" s="39">
        <v>5</v>
      </c>
      <c r="BQ14" s="40">
        <v>3</v>
      </c>
      <c r="BR14" s="40">
        <v>5</v>
      </c>
      <c r="BS14" s="40">
        <v>5</v>
      </c>
      <c r="BT14" s="40">
        <v>4</v>
      </c>
      <c r="BU14" s="40">
        <v>0</v>
      </c>
      <c r="BV14" s="40">
        <v>4</v>
      </c>
      <c r="BW14" s="40">
        <v>5</v>
      </c>
      <c r="BX14" s="40">
        <v>0</v>
      </c>
      <c r="BY14" s="40">
        <v>3</v>
      </c>
      <c r="BZ14" s="40">
        <v>5</v>
      </c>
      <c r="CA14" s="40">
        <v>5</v>
      </c>
      <c r="CB14" s="26">
        <f>BP14*BP$10+BQ14*BQ$10+BR14*BR$10+BS14*BS$10+BT14*BT$10+BU14*BU$10+BV14*BV$10+BW14*BW$10+BX14*BX$10+BY14*BY$10+BZ$10*BZ14+CA$10*CA14</f>
        <v>719</v>
      </c>
      <c r="CC14" s="111">
        <f>CB17*1000/(MAX(CB$17,CB$25,CB$33,CB$41,CB$49,CB$57,CB$65,CB$73,CB$81,CB$89))</f>
        <v>560.84243369734793</v>
      </c>
    </row>
    <row r="15" spans="1:81" ht="12.75" customHeight="1" x14ac:dyDescent="0.2">
      <c r="A15" s="137"/>
      <c r="B15" s="141"/>
      <c r="C15" s="142"/>
      <c r="D15" s="41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27">
        <f>D15*D$10+E15*E$10+F15*F$10+G15*G$10+H15*H$10+I15*I$10+J15*J$10+K15*K$10+L15*L$10+M15*M$10+N$10*N15+O$10*O15</f>
        <v>0</v>
      </c>
      <c r="Q15" s="112"/>
      <c r="T15" s="41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27">
        <f>T15*T$10+U15*U$10+V15*V$10+W15*W$10+X15*X$10+Y15*Y$10+Z15*Z$10+AA15*AA$10+AB15*AB$10+AC15*AC$10+AD$10*AD15+AE$10*AE15</f>
        <v>0</v>
      </c>
      <c r="AG15" s="112"/>
      <c r="AJ15" s="41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27">
        <f>AJ15*AJ$10+AK15*AK$10+AL15*AL$10+AM15*AM$10+AN15*AN$10+AO15*AO$10+AP15*AP$10+AQ15*AQ$10+AR15*AR$10+AS15*AS$10+AT$10*AT15+AU$10*AU15</f>
        <v>0</v>
      </c>
      <c r="AW15" s="112"/>
      <c r="AZ15" s="41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>
        <v>0</v>
      </c>
      <c r="BJ15" s="42">
        <v>0</v>
      </c>
      <c r="BK15" s="42">
        <v>0</v>
      </c>
      <c r="BL15" s="27">
        <f>AZ15*AZ$10+BA15*BA$10+BB15*BB$10+BC15*BC$10+BD15*BD$10+BE15*BE$10+BF15*BF$10+BG15*BG$10+BH15*BH$10+BI15*BI$10+BJ$10*BJ15+BK$10*BK15</f>
        <v>0</v>
      </c>
      <c r="BM15" s="112"/>
      <c r="BP15" s="41">
        <v>0</v>
      </c>
      <c r="BQ15" s="42">
        <v>0</v>
      </c>
      <c r="BR15" s="42">
        <v>0</v>
      </c>
      <c r="BS15" s="42">
        <v>0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27">
        <f>BP15*BP$10+BQ15*BQ$10+BR15*BR$10+BS15*BS$10+BT15*BT$10+BU15*BU$10+BV15*BV$10+BW15*BW$10+BX15*BX$10+BY15*BY$10+BZ$10*BZ15+CA$10*CA15</f>
        <v>0</v>
      </c>
      <c r="CC15" s="112"/>
    </row>
    <row r="16" spans="1:81" ht="12.75" customHeight="1" x14ac:dyDescent="0.2">
      <c r="A16" s="137"/>
      <c r="B16" s="141"/>
      <c r="C16" s="142"/>
      <c r="D16" s="41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27">
        <f>D16*D$10+E16*E$10+F16*F$10+G16*G$10+H16*H$10+I16*I$10+J16*J$10+K16*K$10+L16*L$10+M16*M$10+N$10*N16+O$10*O16</f>
        <v>0</v>
      </c>
      <c r="Q16" s="112"/>
      <c r="T16" s="41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27">
        <f>T16*T$10+U16*U$10+V16*V$10+W16*W$10+X16*X$10+Y16*Y$10+Z16*Z$10+AA16*AA$10+AB16*AB$10+AC16*AC$10+AD$10*AD16+AE$10*AE16</f>
        <v>0</v>
      </c>
      <c r="AG16" s="112"/>
      <c r="AJ16" s="41">
        <v>0</v>
      </c>
      <c r="AK16" s="42">
        <v>0</v>
      </c>
      <c r="AL16" s="42">
        <v>0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27">
        <f>AJ16*AJ$10+AK16*AK$10+AL16*AL$10+AM16*AM$10+AN16*AN$10+AO16*AO$10+AP16*AP$10+AQ16*AQ$10+AR16*AR$10+AS16*AS$10+AT$10*AT16+AU$10*AU16</f>
        <v>0</v>
      </c>
      <c r="AW16" s="112"/>
      <c r="AZ16" s="41">
        <v>0</v>
      </c>
      <c r="BA16" s="42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>
        <v>0</v>
      </c>
      <c r="BJ16" s="42">
        <v>0</v>
      </c>
      <c r="BK16" s="42">
        <v>0</v>
      </c>
      <c r="BL16" s="27">
        <f>AZ16*AZ$10+BA16*BA$10+BB16*BB$10+BC16*BC$10+BD16*BD$10+BE16*BE$10+BF16*BF$10+BG16*BG$10+BH16*BH$10+BI16*BI$10+BJ$10*BJ16+BK$10*BK16</f>
        <v>0</v>
      </c>
      <c r="BM16" s="112"/>
      <c r="BP16" s="41">
        <v>0</v>
      </c>
      <c r="BQ16" s="42">
        <v>0</v>
      </c>
      <c r="BR16" s="42">
        <v>0</v>
      </c>
      <c r="BS16" s="42">
        <v>0</v>
      </c>
      <c r="BT16" s="42">
        <v>0</v>
      </c>
      <c r="BU16" s="42">
        <v>0</v>
      </c>
      <c r="BV16" s="42">
        <v>0</v>
      </c>
      <c r="BW16" s="42">
        <v>0</v>
      </c>
      <c r="BX16" s="42">
        <v>0</v>
      </c>
      <c r="BY16" s="42">
        <v>0</v>
      </c>
      <c r="BZ16" s="42">
        <v>0</v>
      </c>
      <c r="CA16" s="42">
        <v>0</v>
      </c>
      <c r="CB16" s="27">
        <f>BP16*BP$10+BQ16*BQ$10+BR16*BR$10+BS16*BS$10+BT16*BT$10+BU16*BU$10+BV16*BV$10+BW16*BW$10+BX16*BX$10+BY16*BY$10+BZ$10*BZ16+CA$10*CA16</f>
        <v>0</v>
      </c>
      <c r="CC16" s="112"/>
    </row>
    <row r="17" spans="1:82" ht="15" customHeight="1" thickBot="1" x14ac:dyDescent="0.3">
      <c r="A17" s="137"/>
      <c r="B17" s="141"/>
      <c r="C17" s="142"/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6">
        <f>P14+P15+P16</f>
        <v>727</v>
      </c>
      <c r="Q17" s="113"/>
      <c r="T17" s="47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6">
        <f>AF14+AF15+AF16</f>
        <v>704</v>
      </c>
      <c r="AG17" s="113"/>
      <c r="AJ17" s="47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6">
        <f>AV14+AV15+AV16</f>
        <v>945</v>
      </c>
      <c r="AW17" s="113"/>
      <c r="AZ17" s="47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6">
        <f>BL14+BL15+BL16</f>
        <v>732</v>
      </c>
      <c r="BM17" s="113"/>
      <c r="BP17" s="47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6">
        <f>CB14+CB15+CB16</f>
        <v>719</v>
      </c>
      <c r="CC17" s="113"/>
      <c r="CD17">
        <f>0.4*CC14+0.6*CC18</f>
        <v>511.32178909716043</v>
      </c>
    </row>
    <row r="18" spans="1:82" ht="14.25" customHeight="1" x14ac:dyDescent="0.2">
      <c r="A18" s="137"/>
      <c r="B18" s="141"/>
      <c r="C18" s="142"/>
      <c r="D18" s="10">
        <v>6</v>
      </c>
      <c r="E18" s="11">
        <v>6</v>
      </c>
      <c r="F18" s="11">
        <v>5</v>
      </c>
      <c r="G18" s="11">
        <v>4</v>
      </c>
      <c r="H18" s="11">
        <v>6</v>
      </c>
      <c r="I18" s="11">
        <v>5</v>
      </c>
      <c r="J18" s="11">
        <v>0</v>
      </c>
      <c r="K18" s="11">
        <v>0</v>
      </c>
      <c r="L18" s="11">
        <v>0</v>
      </c>
      <c r="M18" s="11">
        <v>4</v>
      </c>
      <c r="N18" s="11">
        <v>5</v>
      </c>
      <c r="O18" s="11">
        <v>5</v>
      </c>
      <c r="P18" s="27">
        <f>D18*D$11+E18*E$11+F18*F$11+G18*G$11+H18*H$11+I18*I$11+J18*J$11+K18*K$11+L18*L$11+M18*M$11+N$11*N18+O$11*O18</f>
        <v>878</v>
      </c>
      <c r="Q18" s="114">
        <f>P21*1000/(MAX(P$21,P$29,P$37,P$45,P$53,P$61,P$69,P$77,P$85,P$93))</f>
        <v>667.680608365019</v>
      </c>
      <c r="T18" s="10">
        <v>4</v>
      </c>
      <c r="U18" s="11">
        <v>5</v>
      </c>
      <c r="V18" s="11">
        <v>3</v>
      </c>
      <c r="W18" s="11">
        <v>4</v>
      </c>
      <c r="X18" s="11">
        <v>3</v>
      </c>
      <c r="Y18" s="11">
        <v>4</v>
      </c>
      <c r="Z18" s="11">
        <v>0</v>
      </c>
      <c r="AA18" s="11">
        <v>0</v>
      </c>
      <c r="AB18" s="11">
        <v>4</v>
      </c>
      <c r="AC18" s="11">
        <v>0</v>
      </c>
      <c r="AD18" s="11">
        <v>5</v>
      </c>
      <c r="AE18" s="11">
        <v>5</v>
      </c>
      <c r="AF18" s="27">
        <f>T18*T$11+U18*U$11+V18*V$11+W18*W$11+X18*X$11+Y18*Y$11+Z18*Z$11+AA18*AA$11+AB18*AB$11+AC18*AC$11+AD$11*AD18+AE$11*AE18</f>
        <v>754</v>
      </c>
      <c r="AG18" s="114">
        <f>AF21*1000/(MAX(AF$21,AF$29,AF$37,AF$45,AF$53,AF$61,AF$69,AF$77,AF$85,AF$93))</f>
        <v>1000</v>
      </c>
      <c r="AJ18" s="10">
        <v>3</v>
      </c>
      <c r="AK18" s="11">
        <v>5</v>
      </c>
      <c r="AL18" s="11">
        <v>3</v>
      </c>
      <c r="AM18" s="11">
        <v>3</v>
      </c>
      <c r="AN18" s="11">
        <v>4</v>
      </c>
      <c r="AO18" s="11">
        <v>4</v>
      </c>
      <c r="AP18" s="11">
        <v>6</v>
      </c>
      <c r="AQ18" s="11">
        <v>6</v>
      </c>
      <c r="AR18" s="11">
        <v>3</v>
      </c>
      <c r="AS18" s="11">
        <v>4</v>
      </c>
      <c r="AT18" s="11">
        <v>5</v>
      </c>
      <c r="AU18" s="11">
        <v>5</v>
      </c>
      <c r="AV18" s="27">
        <f>AJ18*AJ$11+AK18*AK$11+AL18*AL$11+AM18*AM$11+AN18*AN$11+AO18*AO$11+AP18*AP$11+AQ18*AQ$11+AR18*AR$11+AS18*AS$11+AT$11*AT18+AU$11*AU18</f>
        <v>1281</v>
      </c>
      <c r="AW18" s="114">
        <f>AV21*1000/(MAX(AV$21,AV$29,AV$37,AV$45,AV$53,AV$61,AV$69,AV$77,AV$85,AV$93))</f>
        <v>1000</v>
      </c>
      <c r="AZ18" s="10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27">
        <f>AZ18*AZ$11+BA18*BA$11+BB18*BB$11+BC18*BC$11+BD18*BD$11+BE18*BE$11+BF18*BF$11+BG18*BG$11+BH18*BH$11+BI18*BI$11+BJ$11*BJ18+BK$11*BK18</f>
        <v>0</v>
      </c>
      <c r="BM18" s="114" t="e">
        <f>BL21*1000/(MAX(BL$21,BL$29,BL$37,BL$45,BL$53,BL$61,BL$69,BL$77,BL$85,BL$93))</f>
        <v>#DIV/0!</v>
      </c>
      <c r="BP18" s="10">
        <v>5</v>
      </c>
      <c r="BQ18" s="11">
        <v>2</v>
      </c>
      <c r="BR18" s="11">
        <v>4</v>
      </c>
      <c r="BS18" s="11">
        <v>4</v>
      </c>
      <c r="BT18" s="11">
        <v>5</v>
      </c>
      <c r="BU18" s="11">
        <v>3</v>
      </c>
      <c r="BV18" s="11">
        <v>2</v>
      </c>
      <c r="BW18" s="11">
        <v>3</v>
      </c>
      <c r="BX18" s="11">
        <v>0</v>
      </c>
      <c r="BY18" s="11">
        <v>4</v>
      </c>
      <c r="BZ18" s="11">
        <v>5</v>
      </c>
      <c r="CA18" s="11">
        <v>5</v>
      </c>
      <c r="CB18" s="27">
        <f>BP18*BP$11+BQ18*BQ$11+BR18*BR$11+BS18*BS$11+BT18*BT$11+BU18*BU$11+BV18*BV$11+BW18*BW$11+BX18*BX$11+BY18*BY$11+BZ$11*BZ18+CA$11*CA18</f>
        <v>882</v>
      </c>
      <c r="CC18" s="114">
        <f>CB21*1000/(MAX(CB$21,CB$29,CB$37,CB$45,CB$53,CB$61,CB$69,CB$77,CB$85,CB$93))</f>
        <v>478.30802603036875</v>
      </c>
    </row>
    <row r="19" spans="1:82" ht="12.75" customHeight="1" thickBot="1" x14ac:dyDescent="0.25">
      <c r="A19" s="137"/>
      <c r="B19" s="141"/>
      <c r="C19" s="142"/>
      <c r="D19" s="13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7">
        <f>D19*D$11+E19*E$11+F19*F$11+G19*G$11+H19*H$11+I19*I$11+J19*J$11+K19*K$11+L19*L$11+M19*M$11+N$11*N19+O$11*O19</f>
        <v>0</v>
      </c>
      <c r="Q19" s="115"/>
      <c r="T19" s="13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27">
        <f>T19*T$11+U19*U$11+V19*V$11+W19*W$11+X19*X$11+Y19*Y$11+Z19*Z$11+AA19*AA$11+AB19*AB$11+AC19*AC$11+AD$11*AD19+AE$11*AE19</f>
        <v>0</v>
      </c>
      <c r="AG19" s="115"/>
      <c r="AJ19" s="13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27">
        <f>AJ19*AJ$11+AK19*AK$11+AL19*AL$11+AM19*AM$11+AN19*AN$11+AO19*AO$11+AP19*AP$11+AQ19*AQ$11+AR19*AR$11+AS19*AS$11+AT$11*AT19+AU$11*AU19</f>
        <v>0</v>
      </c>
      <c r="AW19" s="115"/>
      <c r="AZ19" s="13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27">
        <f>AZ19*AZ$11+BA19*BA$11+BB19*BB$11+BC19*BC$11+BD19*BD$11+BE19*BE$11+BF19*BF$11+BG19*BG$11+BH19*BH$11+BI19*BI$11+BJ$11*BJ19+BK$11*BK19</f>
        <v>0</v>
      </c>
      <c r="BM19" s="115"/>
      <c r="BP19" s="13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27">
        <f>BP19*BP$11+BQ19*BQ$11+BR19*BR$11+BS19*BS$11+BT19*BT$11+BU19*BU$11+BV19*BV$11+BW19*BW$11+BX19*BX$11+BY19*BY$11+BZ$11*BZ19+CA$11*CA19</f>
        <v>0</v>
      </c>
      <c r="CC19" s="115"/>
    </row>
    <row r="20" spans="1:82" ht="12.75" customHeight="1" thickBot="1" x14ac:dyDescent="0.25">
      <c r="A20" s="137"/>
      <c r="B20" s="36" t="s">
        <v>9</v>
      </c>
      <c r="C20" s="36" t="s">
        <v>91</v>
      </c>
      <c r="D20" s="13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27">
        <f>D20*D$11+E20*E$11+F20*F$11+G20*G$11+H20*H$11+I20*I$11+J20*J$11+K20*K$11+L20*L$11+M20*M$11+N$11*N20+O$11*O20</f>
        <v>0</v>
      </c>
      <c r="Q20" s="115"/>
      <c r="T20" s="13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27">
        <f>T20*T$11+U20*U$11+V20*V$11+W20*W$11+X20*X$11+Y20*Y$11+Z20*Z$11+AA20*AA$11+AB20*AB$11+AC20*AC$11+AD$11*AD20+AE$11*AE20</f>
        <v>0</v>
      </c>
      <c r="AG20" s="115"/>
      <c r="AJ20" s="13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27">
        <f>AJ20*AJ$11+AK20*AK$11+AL20*AL$11+AM20*AM$11+AN20*AN$11+AO20*AO$11+AP20*AP$11+AQ20*AQ$11+AR20*AR$11+AS20*AS$11+AT$11*AT20+AU$11*AU20</f>
        <v>0</v>
      </c>
      <c r="AW20" s="115"/>
      <c r="AZ20" s="13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27">
        <f>AZ20*AZ$11+BA20*BA$11+BB20*BB$11+BC20*BC$11+BD20*BD$11+BE20*BE$11+BF20*BF$11+BG20*BG$11+BH20*BH$11+BI20*BI$11+BJ$11*BJ20+BK$11*BK20</f>
        <v>0</v>
      </c>
      <c r="BM20" s="115"/>
      <c r="BP20" s="13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27">
        <f>BP20*BP$11+BQ20*BQ$11+BR20*BR$11+BS20*BS$11+BT20*BT$11+BU20*BU$11+BV20*BV$11+BW20*BW$11+BX20*BX$11+BY20*BY$11+BZ$11*BZ20+CA$11*CA20</f>
        <v>0</v>
      </c>
      <c r="CC20" s="115"/>
    </row>
    <row r="21" spans="1:82" ht="15" customHeight="1" thickBot="1" x14ac:dyDescent="0.3">
      <c r="A21" s="138"/>
      <c r="B21" s="37">
        <f>Q14</f>
        <v>587.71220695230397</v>
      </c>
      <c r="C21" s="38">
        <f>Q18</f>
        <v>667.680608365019</v>
      </c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35">
        <f>P18+P19+P20</f>
        <v>878</v>
      </c>
      <c r="Q21" s="116"/>
      <c r="T21" s="47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35">
        <f>AF18+AF19+AF20</f>
        <v>754</v>
      </c>
      <c r="AG21" s="116"/>
      <c r="AJ21" s="47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35">
        <f>AV18+AV19+AV20</f>
        <v>1281</v>
      </c>
      <c r="AW21" s="116"/>
      <c r="AZ21" s="47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35">
        <f>BL18+BL19+BL20</f>
        <v>0</v>
      </c>
      <c r="BM21" s="116"/>
      <c r="BP21" s="47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35">
        <f>CB18+CB19+CB20</f>
        <v>882</v>
      </c>
      <c r="CC21" s="116"/>
    </row>
    <row r="22" spans="1:82" ht="14.25" customHeight="1" x14ac:dyDescent="0.2">
      <c r="A22" s="136" t="str">
        <f>Clasifficación!A23</f>
        <v>S_2</v>
      </c>
      <c r="B22" s="139" t="str">
        <f>Clasifficación!B23</f>
        <v>JOSE ALBERTO CARVAJAL</v>
      </c>
      <c r="C22" s="140"/>
      <c r="D22" s="39">
        <v>6</v>
      </c>
      <c r="E22" s="40">
        <v>7</v>
      </c>
      <c r="F22" s="40">
        <v>6</v>
      </c>
      <c r="G22" s="40">
        <v>6</v>
      </c>
      <c r="H22" s="40">
        <v>5</v>
      </c>
      <c r="I22" s="40">
        <v>6</v>
      </c>
      <c r="J22" s="40">
        <v>6</v>
      </c>
      <c r="K22" s="40">
        <v>5</v>
      </c>
      <c r="L22" s="40">
        <v>6</v>
      </c>
      <c r="M22" s="40">
        <v>5</v>
      </c>
      <c r="N22" s="40">
        <v>5</v>
      </c>
      <c r="O22" s="40">
        <v>5</v>
      </c>
      <c r="P22" s="26">
        <f>D22*D$10+E22*E$10+F22*F$10+G22*G$10+H22*H$10+I22*I$10+J22*J$10+K22*K$10+L22*L$10+M22*M$10+N$10*N22+O$10*O22</f>
        <v>1237</v>
      </c>
      <c r="Q22" s="111">
        <f>P25*1000/(MAX(P$17,P$25,P$33,P$41,P$49,P$57,P$65,P$73,P$81,P$89))</f>
        <v>1000</v>
      </c>
      <c r="T22" s="39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26">
        <f>T22*T$10+U22*U$10+V22*V$10+W22*W$10+X22*X$10+Y22*Y$10+Z22*Z$10+AA22*AA$10+AB22*AB$10+AC22*AC$10+AD$10*AD22+AE$10*AE22</f>
        <v>0</v>
      </c>
      <c r="AG22" s="111">
        <f>AF25*1000/(MAX(AF$17,AF$25,AF$33,AF$41,AF$49,AF$57,AF$65,AF$73,AF$81,AF$89))</f>
        <v>0</v>
      </c>
      <c r="AJ22" s="39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26">
        <f>AJ22*AJ$10+AK22*AK$10+AL22*AL$10+AM22*AM$10+AN22*AN$10+AO22*AO$10+AP22*AP$10+AQ22*AQ$10+AR22*AR$10+AS22*AS$10+AT$10*AT22+AU$10*AU22</f>
        <v>0</v>
      </c>
      <c r="AW22" s="111">
        <f>AV25*1000/(MAX(AV$17,AV$25,AV$33,AV$41,AV$49,AV$57,AV$65,AV$73,AV$81,AV$89))</f>
        <v>0</v>
      </c>
      <c r="AZ22" s="39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26">
        <f>AZ22*AZ$10+BA22*BA$10+BB22*BB$10+BC22*BC$10+BD22*BD$10+BE22*BE$10+BF22*BF$10+BG22*BG$10+BH22*BH$10+BI22*BI$10+BJ$10*BJ22+BK$10*BK22</f>
        <v>0</v>
      </c>
      <c r="BM22" s="111">
        <f>BL25*1000/(MAX(BL$17,BL$25,BL$33,BL$41,BL$49,BL$57,BL$65,BL$73,BL$81,BL$89))</f>
        <v>0</v>
      </c>
      <c r="BP22" s="39">
        <v>7</v>
      </c>
      <c r="BQ22" s="40">
        <v>6</v>
      </c>
      <c r="BR22" s="40">
        <v>7</v>
      </c>
      <c r="BS22" s="40">
        <v>7</v>
      </c>
      <c r="BT22" s="40">
        <v>6</v>
      </c>
      <c r="BU22" s="40">
        <v>6</v>
      </c>
      <c r="BV22" s="40">
        <v>5</v>
      </c>
      <c r="BW22" s="40">
        <v>5</v>
      </c>
      <c r="BX22" s="40">
        <v>6</v>
      </c>
      <c r="BY22" s="40">
        <v>5</v>
      </c>
      <c r="BZ22" s="40">
        <v>5</v>
      </c>
      <c r="CA22" s="40">
        <v>5</v>
      </c>
      <c r="CB22" s="26">
        <f>BP22*BP$10+BQ22*BQ$10+BR22*BR$10+BS22*BS$10+BT22*BT$10+BU22*BU$10+BV22*BV$10+BW22*BW$10+BX22*BX$10+BY22*BY$10+BZ$10*BZ22+CA$10*CA22</f>
        <v>1282</v>
      </c>
      <c r="CC22" s="111">
        <f>CB25*1000/(MAX(CB$17,CB$25,CB$33,CB$41,CB$49,CB$57,CB$65,CB$73,CB$81,CB$89))</f>
        <v>1000</v>
      </c>
    </row>
    <row r="23" spans="1:82" ht="12.75" customHeight="1" x14ac:dyDescent="0.2">
      <c r="A23" s="137"/>
      <c r="B23" s="141"/>
      <c r="C23" s="142"/>
      <c r="D23" s="41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27">
        <f>D23*D$10+E23*E$10+F23*F$10+G23*G$10+H23*H$10+I23*I$10+J23*J$10+K23*K$10+L23*L$10+M23*M$10+N$10*N23+O$10*O23</f>
        <v>0</v>
      </c>
      <c r="Q23" s="112"/>
      <c r="T23" s="41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27">
        <f>T23*T$10+U23*U$10+V23*V$10+W23*W$10+X23*X$10+Y23*Y$10+Z23*Z$10+AA23*AA$10+AB23*AB$10+AC23*AC$10+AD$10*AD23+AE$10*AE23</f>
        <v>0</v>
      </c>
      <c r="AG23" s="112"/>
      <c r="AJ23" s="41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27">
        <f>AJ23*AJ$10+AK23*AK$10+AL23*AL$10+AM23*AM$10+AN23*AN$10+AO23*AO$10+AP23*AP$10+AQ23*AQ$10+AR23*AR$10+AS23*AS$10+AT$10*AT23+AU$10*AU23</f>
        <v>0</v>
      </c>
      <c r="AW23" s="112"/>
      <c r="AZ23" s="41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27">
        <f>AZ23*AZ$10+BA23*BA$10+BB23*BB$10+BC23*BC$10+BD23*BD$10+BE23*BE$10+BF23*BF$10+BG23*BG$10+BH23*BH$10+BI23*BI$10+BJ$10*BJ23+BK$10*BK23</f>
        <v>0</v>
      </c>
      <c r="BM23" s="112"/>
      <c r="BP23" s="41">
        <v>0</v>
      </c>
      <c r="BQ23" s="42">
        <v>0</v>
      </c>
      <c r="BR23" s="42">
        <v>0</v>
      </c>
      <c r="BS23" s="42">
        <v>0</v>
      </c>
      <c r="BT23" s="42">
        <v>0</v>
      </c>
      <c r="BU23" s="42">
        <v>0</v>
      </c>
      <c r="BV23" s="42">
        <v>0</v>
      </c>
      <c r="BW23" s="42">
        <v>0</v>
      </c>
      <c r="BX23" s="42">
        <v>0</v>
      </c>
      <c r="BY23" s="42">
        <v>0</v>
      </c>
      <c r="BZ23" s="42">
        <v>0</v>
      </c>
      <c r="CA23" s="42">
        <v>0</v>
      </c>
      <c r="CB23" s="27">
        <f>BP23*BP$10+BQ23*BQ$10+BR23*BR$10+BS23*BS$10+BT23*BT$10+BU23*BU$10+BV23*BV$10+BW23*BW$10+BX23*BX$10+BY23*BY$10+BZ$10*BZ23+CA$10*CA23</f>
        <v>0</v>
      </c>
      <c r="CC23" s="112"/>
    </row>
    <row r="24" spans="1:82" ht="12.75" customHeight="1" x14ac:dyDescent="0.2">
      <c r="A24" s="137"/>
      <c r="B24" s="141"/>
      <c r="C24" s="142"/>
      <c r="D24" s="41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27">
        <f>D24*D$10+E24*E$10+F24*F$10+G24*G$10+H24*H$10+I24*I$10+J24*J$10+K24*K$10+L24*L$10+M24*M$10+N$10*N24+O$10*O24</f>
        <v>0</v>
      </c>
      <c r="Q24" s="112"/>
      <c r="T24" s="41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27">
        <f>T24*T$10+U24*U$10+V24*V$10+W24*W$10+X24*X$10+Y24*Y$10+Z24*Z$10+AA24*AA$10+AB24*AB$10+AC24*AC$10+AD$10*AD24+AE$10*AE24</f>
        <v>0</v>
      </c>
      <c r="AG24" s="112"/>
      <c r="AJ24" s="41">
        <v>0</v>
      </c>
      <c r="AK24" s="42">
        <v>0</v>
      </c>
      <c r="AL24" s="4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27">
        <f>AJ24*AJ$10+AK24*AK$10+AL24*AL$10+AM24*AM$10+AN24*AN$10+AO24*AO$10+AP24*AP$10+AQ24*AQ$10+AR24*AR$10+AS24*AS$10+AT$10*AT24+AU$10*AU24</f>
        <v>0</v>
      </c>
      <c r="AW24" s="112"/>
      <c r="AZ24" s="41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27">
        <f>AZ24*AZ$10+BA24*BA$10+BB24*BB$10+BC24*BC$10+BD24*BD$10+BE24*BE$10+BF24*BF$10+BG24*BG$10+BH24*BH$10+BI24*BI$10+BJ$10*BJ24+BK$10*BK24</f>
        <v>0</v>
      </c>
      <c r="BM24" s="112"/>
      <c r="BP24" s="41">
        <v>0</v>
      </c>
      <c r="BQ24" s="42">
        <v>0</v>
      </c>
      <c r="BR24" s="42">
        <v>0</v>
      </c>
      <c r="BS24" s="42">
        <v>0</v>
      </c>
      <c r="BT24" s="42">
        <v>0</v>
      </c>
      <c r="BU24" s="42">
        <v>0</v>
      </c>
      <c r="BV24" s="42">
        <v>0</v>
      </c>
      <c r="BW24" s="42">
        <v>0</v>
      </c>
      <c r="BX24" s="42">
        <v>0</v>
      </c>
      <c r="BY24" s="42">
        <v>0</v>
      </c>
      <c r="BZ24" s="42">
        <v>0</v>
      </c>
      <c r="CA24" s="42">
        <v>0</v>
      </c>
      <c r="CB24" s="27">
        <f>BP24*BP$10+BQ24*BQ$10+BR24*BR$10+BS24*BS$10+BT24*BT$10+BU24*BU$10+BV24*BV$10+BW24*BW$10+BX24*BX$10+BY24*BY$10+BZ$10*BZ24+CA$10*CA24</f>
        <v>0</v>
      </c>
      <c r="CC24" s="112"/>
    </row>
    <row r="25" spans="1:82" ht="15" customHeight="1" thickBot="1" x14ac:dyDescent="0.3">
      <c r="A25" s="137"/>
      <c r="B25" s="141"/>
      <c r="C25" s="1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6">
        <f>P22+P23+P24</f>
        <v>1237</v>
      </c>
      <c r="Q25" s="113"/>
      <c r="T25" s="47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6">
        <f>AF22+AF23+AF24</f>
        <v>0</v>
      </c>
      <c r="AG25" s="113"/>
      <c r="AJ25" s="47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6">
        <f>AV22+AV23+AV24</f>
        <v>0</v>
      </c>
      <c r="AW25" s="113"/>
      <c r="AZ25" s="47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6">
        <f>BL22+BL23+BL24</f>
        <v>0</v>
      </c>
      <c r="BM25" s="113"/>
      <c r="BP25" s="47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6">
        <f>CB22+CB23+CB24</f>
        <v>1282</v>
      </c>
      <c r="CC25" s="113"/>
      <c r="CD25">
        <f>0.4*CC22+0.6*CC26</f>
        <v>1000</v>
      </c>
    </row>
    <row r="26" spans="1:82" ht="14.25" customHeight="1" x14ac:dyDescent="0.2">
      <c r="A26" s="137"/>
      <c r="B26" s="141"/>
      <c r="C26" s="142"/>
      <c r="D26" s="10">
        <v>6</v>
      </c>
      <c r="E26" s="11">
        <v>6</v>
      </c>
      <c r="F26" s="11">
        <v>4</v>
      </c>
      <c r="G26" s="11">
        <v>5</v>
      </c>
      <c r="H26" s="11">
        <v>7</v>
      </c>
      <c r="I26" s="11">
        <v>6</v>
      </c>
      <c r="J26" s="11">
        <v>6</v>
      </c>
      <c r="K26" s="11">
        <v>5</v>
      </c>
      <c r="L26" s="11">
        <v>4</v>
      </c>
      <c r="M26" s="11">
        <v>4</v>
      </c>
      <c r="N26" s="11">
        <v>5</v>
      </c>
      <c r="O26" s="11">
        <v>5</v>
      </c>
      <c r="P26" s="27">
        <f>D26*D$11+E26*E$11+F26*F$11+G26*G$11+H26*H$11+I26*I$11+J26*J$11+K26*K$11+L26*L$11+M26*M$11+N$11*N26+O$11*O26</f>
        <v>1315</v>
      </c>
      <c r="Q26" s="114">
        <f>P29*1000/(MAX(P$21,P$29,P$37,P$45,P$53,P$61,P$69,P$77,P$85,P$93))</f>
        <v>1000</v>
      </c>
      <c r="T26" s="10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27">
        <f>T26*T$11+U26*U$11+V26*V$11+W26*W$11+X26*X$11+Y26*Y$11+Z26*Z$11+AA26*AA$11+AB26*AB$11+AC26*AC$11+AD$11*AD26+AE$11*AE26</f>
        <v>0</v>
      </c>
      <c r="AG26" s="114">
        <f>AF29*1000/(MAX(AF$21,AF$29,AF$37,AF$45,AF$53,AF$61,AF$69,AF$77,AF$85,AF$93))</f>
        <v>0</v>
      </c>
      <c r="AJ26" s="10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27">
        <f>AJ26*AJ$11+AK26*AK$11+AL26*AL$11+AM26*AM$11+AN26*AN$11+AO26*AO$11+AP26*AP$11+AQ26*AQ$11+AR26*AR$11+AS26*AS$11+AT$11*AT26+AU$11*AU26</f>
        <v>0</v>
      </c>
      <c r="AW26" s="114">
        <f>AV29*1000/(MAX(AV$21,AV$29,AV$37,AV$45,AV$53,AV$61,AV$69,AV$77,AV$85,AV$93))</f>
        <v>0</v>
      </c>
      <c r="AZ26" s="10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27">
        <f>AZ26*AZ$11+BA26*BA$11+BB26*BB$11+BC26*BC$11+BD26*BD$11+BE26*BE$11+BF26*BF$11+BG26*BG$11+BH26*BH$11+BI26*BI$11+BJ$11*BJ26+BK$11*BK26</f>
        <v>0</v>
      </c>
      <c r="BM26" s="114" t="e">
        <f>BL29*1000/(MAX(BL$21,BL$29,BL$37,BL$45,BL$53,BL$61,BL$69,BL$77,BL$85,BL$93))</f>
        <v>#DIV/0!</v>
      </c>
      <c r="BP26" s="10">
        <v>7</v>
      </c>
      <c r="BQ26" s="11">
        <v>7</v>
      </c>
      <c r="BR26" s="11">
        <v>6</v>
      </c>
      <c r="BS26" s="11">
        <v>6</v>
      </c>
      <c r="BT26" s="11">
        <v>6</v>
      </c>
      <c r="BU26" s="11">
        <v>7</v>
      </c>
      <c r="BV26" s="11">
        <v>6</v>
      </c>
      <c r="BW26" s="11">
        <v>7</v>
      </c>
      <c r="BX26" s="11">
        <v>6</v>
      </c>
      <c r="BY26" s="11">
        <v>6</v>
      </c>
      <c r="BZ26" s="11">
        <v>5</v>
      </c>
      <c r="CA26" s="11">
        <v>5</v>
      </c>
      <c r="CB26" s="27">
        <f>BP26*BP$11+BQ26*BQ$11+BR26*BR$11+BS26*BS$11+BT26*BT$11+BU26*BU$11+BV26*BV$11+BW26*BW$11+BX26*BX$11+BY26*BY$11+BZ$11*BZ26+CA$11*CA26</f>
        <v>1844</v>
      </c>
      <c r="CC26" s="114">
        <f>CB29*1000/(MAX(CB$21,CB$29,CB$37,CB$45,CB$53,CB$61,CB$69,CB$77,CB$85,CB$93))</f>
        <v>1000</v>
      </c>
    </row>
    <row r="27" spans="1:82" ht="12.75" customHeight="1" thickBot="1" x14ac:dyDescent="0.25">
      <c r="A27" s="137"/>
      <c r="B27" s="141"/>
      <c r="C27" s="142"/>
      <c r="D27" s="13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7">
        <f>D27*D$11+E27*E$11+F27*F$11+G27*G$11+H27*H$11+I27*I$11+J27*J$11+K27*K$11+L27*L$11+M27*M$11+N$11*N27+O$11*O27</f>
        <v>0</v>
      </c>
      <c r="Q27" s="115"/>
      <c r="T27" s="13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27">
        <f>T27*T$11+U27*U$11+V27*V$11+W27*W$11+X27*X$11+Y27*Y$11+Z27*Z$11+AA27*AA$11+AB27*AB$11+AC27*AC$11+AD$11*AD27+AE$11*AE27</f>
        <v>0</v>
      </c>
      <c r="AG27" s="115"/>
      <c r="AJ27" s="13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27">
        <f>AJ27*AJ$11+AK27*AK$11+AL27*AL$11+AM27*AM$11+AN27*AN$11+AO27*AO$11+AP27*AP$11+AQ27*AQ$11+AR27*AR$11+AS27*AS$11+AT$11*AT27+AU$11*AU27</f>
        <v>0</v>
      </c>
      <c r="AW27" s="115"/>
      <c r="AZ27" s="13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27">
        <f>AZ27*AZ$11+BA27*BA$11+BB27*BB$11+BC27*BC$11+BD27*BD$11+BE27*BE$11+BF27*BF$11+BG27*BG$11+BH27*BH$11+BI27*BI$11+BJ$11*BJ27+BK$11*BK27</f>
        <v>0</v>
      </c>
      <c r="BM27" s="115"/>
      <c r="BP27" s="13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27">
        <f>BP27*BP$11+BQ27*BQ$11+BR27*BR$11+BS27*BS$11+BT27*BT$11+BU27*BU$11+BV27*BV$11+BW27*BW$11+BX27*BX$11+BY27*BY$11+BZ$11*BZ27+CA$11*CA27</f>
        <v>0</v>
      </c>
      <c r="CC27" s="115"/>
    </row>
    <row r="28" spans="1:82" ht="12.75" customHeight="1" thickBot="1" x14ac:dyDescent="0.25">
      <c r="A28" s="137"/>
      <c r="B28" s="36" t="s">
        <v>9</v>
      </c>
      <c r="C28" s="36" t="s">
        <v>91</v>
      </c>
      <c r="D28" s="13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7">
        <f>D28*D$11+E28*E$11+F28*F$11+G28*G$11+H28*H$11+I28*I$11+J28*J$11+K28*K$11+L28*L$11+M28*M$11+N$11*N28+O$11*O28</f>
        <v>0</v>
      </c>
      <c r="Q28" s="115"/>
      <c r="T28" s="13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27">
        <f>T28*T$11+U28*U$11+V28*V$11+W28*W$11+X28*X$11+Y28*Y$11+Z28*Z$11+AA28*AA$11+AB28*AB$11+AC28*AC$11+AD$11*AD28+AE$11*AE28</f>
        <v>0</v>
      </c>
      <c r="AG28" s="115"/>
      <c r="AJ28" s="13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27">
        <f>AJ28*AJ$11+AK28*AK$11+AL28*AL$11+AM28*AM$11+AN28*AN$11+AO28*AO$11+AP28*AP$11+AQ28*AQ$11+AR28*AR$11+AS28*AS$11+AT$11*AT28+AU$11*AU28</f>
        <v>0</v>
      </c>
      <c r="AW28" s="115"/>
      <c r="AZ28" s="13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27">
        <f>AZ28*AZ$11+BA28*BA$11+BB28*BB$11+BC28*BC$11+BD28*BD$11+BE28*BE$11+BF28*BF$11+BG28*BG$11+BH28*BH$11+BI28*BI$11+BJ$11*BJ28+BK$11*BK28</f>
        <v>0</v>
      </c>
      <c r="BM28" s="115"/>
      <c r="BP28" s="13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27">
        <f>BP28*BP$11+BQ28*BQ$11+BR28*BR$11+BS28*BS$11+BT28*BT$11+BU28*BU$11+BV28*BV$11+BW28*BW$11+BX28*BX$11+BY28*BY$11+BZ$11*BZ28+CA$11*CA28</f>
        <v>0</v>
      </c>
      <c r="CC28" s="115"/>
    </row>
    <row r="29" spans="1:82" ht="15" customHeight="1" thickBot="1" x14ac:dyDescent="0.3">
      <c r="A29" s="138"/>
      <c r="B29" s="37">
        <f>Q22</f>
        <v>1000</v>
      </c>
      <c r="C29" s="38">
        <f>Q26</f>
        <v>1000</v>
      </c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35">
        <f>P26+P27+P28</f>
        <v>1315</v>
      </c>
      <c r="Q29" s="116"/>
      <c r="T29" s="47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35">
        <f>AF26+AF27+AF28</f>
        <v>0</v>
      </c>
      <c r="AG29" s="116"/>
      <c r="AJ29" s="47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35">
        <f>AV26+AV27+AV28</f>
        <v>0</v>
      </c>
      <c r="AW29" s="116"/>
      <c r="AZ29" s="47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35">
        <f>BL26+BL27+BL28</f>
        <v>0</v>
      </c>
      <c r="BM29" s="116"/>
      <c r="BP29" s="47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35">
        <f>CB26+CB27+CB28</f>
        <v>1844</v>
      </c>
      <c r="CC29" s="116"/>
    </row>
    <row r="30" spans="1:82" ht="14.25" customHeight="1" x14ac:dyDescent="0.2">
      <c r="A30" s="136" t="str">
        <f>Clasifficación!A24</f>
        <v>S_3</v>
      </c>
      <c r="B30" s="139" t="str">
        <f>Clasifficación!B24</f>
        <v>RAFAEL ORTIZ</v>
      </c>
      <c r="C30" s="140"/>
      <c r="D30" s="39">
        <v>6</v>
      </c>
      <c r="E30" s="40">
        <v>6</v>
      </c>
      <c r="F30" s="40">
        <v>5</v>
      </c>
      <c r="G30" s="40">
        <v>5</v>
      </c>
      <c r="H30" s="40">
        <v>4</v>
      </c>
      <c r="I30" s="40">
        <v>6</v>
      </c>
      <c r="J30" s="40">
        <v>5</v>
      </c>
      <c r="K30" s="40">
        <v>6</v>
      </c>
      <c r="L30" s="40">
        <v>5</v>
      </c>
      <c r="M30" s="40">
        <v>4</v>
      </c>
      <c r="N30" s="40">
        <v>5</v>
      </c>
      <c r="O30" s="40">
        <v>5</v>
      </c>
      <c r="P30" s="26">
        <f>D30*D$10+E30*E$10+F30*F$10+G30*G$10+H30*H$10+I30*I$10+J30*J$10+K30*K$10+L30*L$10+M30*M$10+N$10*N30+O$10*O30</f>
        <v>1107</v>
      </c>
      <c r="Q30" s="111">
        <f>P33*1000/(MAX(P$17,P$25,P$33,P$41,P$49,P$57,P$65,P$73,P$81,P$89))</f>
        <v>894.90703314470488</v>
      </c>
      <c r="T30" s="39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26">
        <f>T30*T$10+U30*U$10+V30*V$10+W30*W$10+X30*X$10+Y30*Y$10+Z30*Z$10+AA30*AA$10+AB30*AB$10+AC30*AC$10+AD$10*AD30+AE$10*AE30</f>
        <v>0</v>
      </c>
      <c r="AG30" s="111">
        <f>AF33*1000/(MAX(AF$17,AF$25,AF$33,AF$41,AF$49,AF$57,AF$65,AF$73,AF$81,AF$89))</f>
        <v>0</v>
      </c>
      <c r="AJ30" s="39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26">
        <f>AJ30*AJ$10+AK30*AK$10+AL30*AL$10+AM30*AM$10+AN30*AN$10+AO30*AO$10+AP30*AP$10+AQ30*AQ$10+AR30*AR$10+AS30*AS$10+AT$10*AT30+AU$10*AU30</f>
        <v>0</v>
      </c>
      <c r="AW30" s="111">
        <f>AV33*1000/(MAX(AV$17,AV$25,AV$33,AV$41,AV$49,AV$57,AV$65,AV$73,AV$81,AV$89))</f>
        <v>0</v>
      </c>
      <c r="AZ30" s="39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26">
        <f>AZ30*AZ$10+BA30*BA$10+BB30*BB$10+BC30*BC$10+BD30*BD$10+BE30*BE$10+BF30*BF$10+BG30*BG$10+BH30*BH$10+BI30*BI$10+BJ$10*BJ30+BK$10*BK30</f>
        <v>0</v>
      </c>
      <c r="BM30" s="111">
        <f>BL33*1000/(MAX(BL$17,BL$25,BL$33,BL$41,BL$49,BL$57,BL$65,BL$73,BL$81,BL$89))</f>
        <v>0</v>
      </c>
      <c r="BP30" s="39">
        <v>0</v>
      </c>
      <c r="BQ30" s="40">
        <v>0</v>
      </c>
      <c r="BR30" s="40">
        <v>0</v>
      </c>
      <c r="BS30" s="40">
        <v>0</v>
      </c>
      <c r="BT30" s="40">
        <v>0</v>
      </c>
      <c r="BU30" s="40">
        <v>0</v>
      </c>
      <c r="BV30" s="40">
        <v>0</v>
      </c>
      <c r="BW30" s="40">
        <v>0</v>
      </c>
      <c r="BX30" s="40">
        <v>0</v>
      </c>
      <c r="BY30" s="40">
        <v>0</v>
      </c>
      <c r="BZ30" s="40">
        <v>0</v>
      </c>
      <c r="CA30" s="40">
        <v>0</v>
      </c>
      <c r="CB30" s="26">
        <f>BP30*BP$10+BQ30*BQ$10+BR30*BR$10+BS30*BS$10+BT30*BT$10+BU30*BU$10+BV30*BV$10+BW30*BW$10+BX30*BX$10+BY30*BY$10+BZ$10*BZ30+CA$10*CA30</f>
        <v>0</v>
      </c>
      <c r="CC30" s="111">
        <f>CB33*1000/(MAX(CB$17,CB$25,CB$33,CB$41,CB$49,CB$57,CB$65,CB$73,CB$81,CB$89))</f>
        <v>0</v>
      </c>
    </row>
    <row r="31" spans="1:82" ht="12.75" customHeight="1" x14ac:dyDescent="0.2">
      <c r="A31" s="137"/>
      <c r="B31" s="141"/>
      <c r="C31" s="142"/>
      <c r="D31" s="41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27">
        <f>D31*D$10+E31*E$10+F31*F$10+G31*G$10+H31*H$10+I31*I$10+J31*J$10+K31*K$10+L31*L$10+M31*M$10+N$10*N31+O$10*O31</f>
        <v>0</v>
      </c>
      <c r="Q31" s="112"/>
      <c r="T31" s="41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27">
        <f>T31*T$10+U31*U$10+V31*V$10+W31*W$10+X31*X$10+Y31*Y$10+Z31*Z$10+AA31*AA$10+AB31*AB$10+AC31*AC$10+AD$10*AD31+AE$10*AE31</f>
        <v>0</v>
      </c>
      <c r="AG31" s="112"/>
      <c r="AJ31" s="41">
        <v>0</v>
      </c>
      <c r="AK31" s="42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27">
        <f>AJ31*AJ$10+AK31*AK$10+AL31*AL$10+AM31*AM$10+AN31*AN$10+AO31*AO$10+AP31*AP$10+AQ31*AQ$10+AR31*AR$10+AS31*AS$10+AT$10*AT31+AU$10*AU31</f>
        <v>0</v>
      </c>
      <c r="AW31" s="112"/>
      <c r="AZ31" s="41">
        <v>0</v>
      </c>
      <c r="BA31" s="42">
        <v>0</v>
      </c>
      <c r="BB31" s="42">
        <v>0</v>
      </c>
      <c r="BC31" s="42">
        <v>0</v>
      </c>
      <c r="BD31" s="42">
        <v>0</v>
      </c>
      <c r="BE31" s="42">
        <v>0</v>
      </c>
      <c r="BF31" s="42">
        <v>0</v>
      </c>
      <c r="BG31" s="42">
        <v>0</v>
      </c>
      <c r="BH31" s="42">
        <v>0</v>
      </c>
      <c r="BI31" s="42">
        <v>0</v>
      </c>
      <c r="BJ31" s="42">
        <v>0</v>
      </c>
      <c r="BK31" s="42">
        <v>0</v>
      </c>
      <c r="BL31" s="27">
        <f>AZ31*AZ$10+BA31*BA$10+BB31*BB$10+BC31*BC$10+BD31*BD$10+BE31*BE$10+BF31*BF$10+BG31*BG$10+BH31*BH$10+BI31*BI$10+BJ$10*BJ31+BK$10*BK31</f>
        <v>0</v>
      </c>
      <c r="BM31" s="112"/>
      <c r="BP31" s="41">
        <v>0</v>
      </c>
      <c r="BQ31" s="42">
        <v>0</v>
      </c>
      <c r="BR31" s="42">
        <v>0</v>
      </c>
      <c r="BS31" s="42">
        <v>0</v>
      </c>
      <c r="BT31" s="42">
        <v>0</v>
      </c>
      <c r="BU31" s="42">
        <v>0</v>
      </c>
      <c r="BV31" s="42">
        <v>0</v>
      </c>
      <c r="BW31" s="42">
        <v>0</v>
      </c>
      <c r="BX31" s="42">
        <v>0</v>
      </c>
      <c r="BY31" s="42">
        <v>0</v>
      </c>
      <c r="BZ31" s="42">
        <v>0</v>
      </c>
      <c r="CA31" s="42">
        <v>0</v>
      </c>
      <c r="CB31" s="27">
        <f>BP31*BP$10+BQ31*BQ$10+BR31*BR$10+BS31*BS$10+BT31*BT$10+BU31*BU$10+BV31*BV$10+BW31*BW$10+BX31*BX$10+BY31*BY$10+BZ$10*BZ31+CA$10*CA31</f>
        <v>0</v>
      </c>
      <c r="CC31" s="112"/>
    </row>
    <row r="32" spans="1:82" ht="12.75" customHeight="1" x14ac:dyDescent="0.2">
      <c r="A32" s="137"/>
      <c r="B32" s="141"/>
      <c r="C32" s="142"/>
      <c r="D32" s="41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27">
        <f>D32*D$10+E32*E$10+F32*F$10+G32*G$10+H32*H$10+I32*I$10+J32*J$10+K32*K$10+L32*L$10+M32*M$10+N$10*N32+O$10*O32</f>
        <v>0</v>
      </c>
      <c r="Q32" s="112"/>
      <c r="T32" s="41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27">
        <f>T32*T$10+U32*U$10+V32*V$10+W32*W$10+X32*X$10+Y32*Y$10+Z32*Z$10+AA32*AA$10+AB32*AB$10+AC32*AC$10+AD$10*AD32+AE$10*AE32</f>
        <v>0</v>
      </c>
      <c r="AG32" s="112"/>
      <c r="AJ32" s="41">
        <v>0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v>0</v>
      </c>
      <c r="AU32" s="42">
        <v>0</v>
      </c>
      <c r="AV32" s="27">
        <f>AJ32*AJ$10+AK32*AK$10+AL32*AL$10+AM32*AM$10+AN32*AN$10+AO32*AO$10+AP32*AP$10+AQ32*AQ$10+AR32*AR$10+AS32*AS$10+AT$10*AT32+AU$10*AU32</f>
        <v>0</v>
      </c>
      <c r="AW32" s="112"/>
      <c r="AZ32" s="41">
        <v>0</v>
      </c>
      <c r="BA32" s="42">
        <v>0</v>
      </c>
      <c r="BB32" s="42">
        <v>0</v>
      </c>
      <c r="BC32" s="42">
        <v>0</v>
      </c>
      <c r="BD32" s="42">
        <v>0</v>
      </c>
      <c r="BE32" s="42">
        <v>0</v>
      </c>
      <c r="BF32" s="42">
        <v>0</v>
      </c>
      <c r="BG32" s="42">
        <v>0</v>
      </c>
      <c r="BH32" s="42">
        <v>0</v>
      </c>
      <c r="BI32" s="42">
        <v>0</v>
      </c>
      <c r="BJ32" s="42">
        <v>0</v>
      </c>
      <c r="BK32" s="42">
        <v>0</v>
      </c>
      <c r="BL32" s="27">
        <f>AZ32*AZ$10+BA32*BA$10+BB32*BB$10+BC32*BC$10+BD32*BD$10+BE32*BE$10+BF32*BF$10+BG32*BG$10+BH32*BH$10+BI32*BI$10+BJ$10*BJ32+BK$10*BK32</f>
        <v>0</v>
      </c>
      <c r="BM32" s="112"/>
      <c r="BP32" s="41">
        <v>0</v>
      </c>
      <c r="BQ32" s="42">
        <v>0</v>
      </c>
      <c r="BR32" s="42">
        <v>0</v>
      </c>
      <c r="BS32" s="42">
        <v>0</v>
      </c>
      <c r="BT32" s="42">
        <v>0</v>
      </c>
      <c r="BU32" s="42">
        <v>0</v>
      </c>
      <c r="BV32" s="42">
        <v>0</v>
      </c>
      <c r="BW32" s="42">
        <v>0</v>
      </c>
      <c r="BX32" s="42">
        <v>0</v>
      </c>
      <c r="BY32" s="42">
        <v>0</v>
      </c>
      <c r="BZ32" s="42">
        <v>0</v>
      </c>
      <c r="CA32" s="42">
        <v>0</v>
      </c>
      <c r="CB32" s="27">
        <f>BP32*BP$10+BQ32*BQ$10+BR32*BR$10+BS32*BS$10+BT32*BT$10+BU32*BU$10+BV32*BV$10+BW32*BW$10+BX32*BX$10+BY32*BY$10+BZ$10*BZ32+CA$10*CA32</f>
        <v>0</v>
      </c>
      <c r="CC32" s="112"/>
    </row>
    <row r="33" spans="1:81" ht="15" customHeight="1" thickBot="1" x14ac:dyDescent="0.3">
      <c r="A33" s="137"/>
      <c r="B33" s="141"/>
      <c r="C33" s="142"/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6">
        <f>P30+P31+P32</f>
        <v>1107</v>
      </c>
      <c r="Q33" s="113"/>
      <c r="T33" s="47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6">
        <f>AF30+AF31+AF32</f>
        <v>0</v>
      </c>
      <c r="AG33" s="113"/>
      <c r="AJ33" s="47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6">
        <f>AV30+AV31+AV32</f>
        <v>0</v>
      </c>
      <c r="AW33" s="113"/>
      <c r="AZ33" s="47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6">
        <f>BL30+BL31+BL32</f>
        <v>0</v>
      </c>
      <c r="BM33" s="113"/>
      <c r="BP33" s="47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6">
        <f>CB30+CB31+CB32</f>
        <v>0</v>
      </c>
      <c r="CC33" s="113"/>
    </row>
    <row r="34" spans="1:81" ht="14.25" customHeight="1" x14ac:dyDescent="0.2">
      <c r="A34" s="137"/>
      <c r="B34" s="141"/>
      <c r="C34" s="142"/>
      <c r="D34" s="10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1</v>
      </c>
      <c r="P34" s="27">
        <f>D34*D$11+E34*E$11+F34*F$11+G34*G$11+H34*H$11+I34*I$11+J34*J$11+K34*K$11+L34*L$11+M34*M$11+N$11*N34+O$11*O34</f>
        <v>2</v>
      </c>
      <c r="Q34" s="114">
        <f>P37*1000/(MAX(P$21,P$29,P$37,P$45,P$53,P$61,P$69,P$77,P$85,P$93))</f>
        <v>1.520912547528517</v>
      </c>
      <c r="T34" s="10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27">
        <f>T34*T$11+U34*U$11+V34*V$11+W34*W$11+X34*X$11+Y34*Y$11+Z34*Z$11+AA34*AA$11+AB34*AB$11+AC34*AC$11+AD$11*AD34+AE$11*AE34</f>
        <v>0</v>
      </c>
      <c r="AG34" s="114">
        <f>AF37*1000/(MAX(AF$21,AF$29,AF$37,AF$45,AF$53,AF$61,AF$69,AF$77,AF$85,AF$93))</f>
        <v>0</v>
      </c>
      <c r="AJ34" s="10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27">
        <f>AJ34*AJ$11+AK34*AK$11+AL34*AL$11+AM34*AM$11+AN34*AN$11+AO34*AO$11+AP34*AP$11+AQ34*AQ$11+AR34*AR$11+AS34*AS$11+AT$11*AT34+AU$11*AU34</f>
        <v>0</v>
      </c>
      <c r="AW34" s="114">
        <f>AV37*1000/(MAX(AV$21,AV$29,AV$37,AV$45,AV$53,AV$61,AV$69,AV$77,AV$85,AV$93))</f>
        <v>0</v>
      </c>
      <c r="AZ34" s="10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27">
        <f>AZ34*AZ$11+BA34*BA$11+BB34*BB$11+BC34*BC$11+BD34*BD$11+BE34*BE$11+BF34*BF$11+BG34*BG$11+BH34*BH$11+BI34*BI$11+BJ$11*BJ34+BK$11*BK34</f>
        <v>0</v>
      </c>
      <c r="BM34" s="114" t="e">
        <f>BL37*1000/(MAX(BL$21,BL$29,BL$37,BL$45,BL$53,BL$61,BL$69,BL$77,BL$85,BL$93))</f>
        <v>#DIV/0!</v>
      </c>
      <c r="BP34" s="10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27">
        <f>BP34*BP$11+BQ34*BQ$11+BR34*BR$11+BS34*BS$11+BT34*BT$11+BU34*BU$11+BV34*BV$11+BW34*BW$11+BX34*BX$11+BY34*BY$11+BZ$11*BZ34+CA$11*CA34</f>
        <v>0</v>
      </c>
      <c r="CC34" s="114">
        <f>CB37*1000/(MAX(CB$21,CB$29,CB$37,CB$45,CB$53,CB$61,CB$69,CB$77,CB$85,CB$93))</f>
        <v>0</v>
      </c>
    </row>
    <row r="35" spans="1:81" ht="12.75" customHeight="1" thickBot="1" x14ac:dyDescent="0.25">
      <c r="A35" s="137"/>
      <c r="B35" s="141"/>
      <c r="C35" s="142"/>
      <c r="D35" s="13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7">
        <f>D35*D$11+E35*E$11+F35*F$11+G35*G$11+H35*H$11+I35*I$11+J35*J$11+K35*K$11+L35*L$11+M35*M$11+N$11*N35+O$11*O35</f>
        <v>0</v>
      </c>
      <c r="Q35" s="115"/>
      <c r="T35" s="13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27">
        <f>T35*T$11+U35*U$11+V35*V$11+W35*W$11+X35*X$11+Y35*Y$11+Z35*Z$11+AA35*AA$11+AB35*AB$11+AC35*AC$11+AD$11*AD35+AE$11*AE35</f>
        <v>0</v>
      </c>
      <c r="AG35" s="115"/>
      <c r="AJ35" s="13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27">
        <f>AJ35*AJ$11+AK35*AK$11+AL35*AL$11+AM35*AM$11+AN35*AN$11+AO35*AO$11+AP35*AP$11+AQ35*AQ$11+AR35*AR$11+AS35*AS$11+AT$11*AT35+AU$11*AU35</f>
        <v>0</v>
      </c>
      <c r="AW35" s="115"/>
      <c r="AZ35" s="13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27">
        <f>AZ35*AZ$11+BA35*BA$11+BB35*BB$11+BC35*BC$11+BD35*BD$11+BE35*BE$11+BF35*BF$11+BG35*BG$11+BH35*BH$11+BI35*BI$11+BJ$11*BJ35+BK$11*BK35</f>
        <v>0</v>
      </c>
      <c r="BM35" s="115"/>
      <c r="BP35" s="13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27">
        <f>BP35*BP$11+BQ35*BQ$11+BR35*BR$11+BS35*BS$11+BT35*BT$11+BU35*BU$11+BV35*BV$11+BW35*BW$11+BX35*BX$11+BY35*BY$11+BZ$11*BZ35+CA$11*CA35</f>
        <v>0</v>
      </c>
      <c r="CC35" s="115"/>
    </row>
    <row r="36" spans="1:81" ht="12.75" customHeight="1" thickBot="1" x14ac:dyDescent="0.25">
      <c r="A36" s="137"/>
      <c r="B36" s="36" t="s">
        <v>9</v>
      </c>
      <c r="C36" s="36" t="s">
        <v>91</v>
      </c>
      <c r="D36" s="13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7">
        <f>D36*D$11+E36*E$11+F36*F$11+G36*G$11+H36*H$11+I36*I$11+J36*J$11+K36*K$11+L36*L$11+M36*M$11+N$11*N36+O$11*O36</f>
        <v>0</v>
      </c>
      <c r="Q36" s="115"/>
      <c r="T36" s="13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27">
        <f>T36*T$11+U36*U$11+V36*V$11+W36*W$11+X36*X$11+Y36*Y$11+Z36*Z$11+AA36*AA$11+AB36*AB$11+AC36*AC$11+AD$11*AD36+AE$11*AE36</f>
        <v>0</v>
      </c>
      <c r="AG36" s="115"/>
      <c r="AJ36" s="13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27">
        <f>AJ36*AJ$11+AK36*AK$11+AL36*AL$11+AM36*AM$11+AN36*AN$11+AO36*AO$11+AP36*AP$11+AQ36*AQ$11+AR36*AR$11+AS36*AS$11+AT$11*AT36+AU$11*AU36</f>
        <v>0</v>
      </c>
      <c r="AW36" s="115"/>
      <c r="AZ36" s="13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27">
        <f>AZ36*AZ$11+BA36*BA$11+BB36*BB$11+BC36*BC$11+BD36*BD$11+BE36*BE$11+BF36*BF$11+BG36*BG$11+BH36*BH$11+BI36*BI$11+BJ$11*BJ36+BK$11*BK36</f>
        <v>0</v>
      </c>
      <c r="BM36" s="115"/>
      <c r="BP36" s="13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27">
        <f>BP36*BP$11+BQ36*BQ$11+BR36*BR$11+BS36*BS$11+BT36*BT$11+BU36*BU$11+BV36*BV$11+BW36*BW$11+BX36*BX$11+BY36*BY$11+BZ$11*BZ36+CA$11*CA36</f>
        <v>0</v>
      </c>
      <c r="CC36" s="115"/>
    </row>
    <row r="37" spans="1:81" ht="15" customHeight="1" thickBot="1" x14ac:dyDescent="0.3">
      <c r="A37" s="138"/>
      <c r="B37" s="37">
        <f>Q30</f>
        <v>894.90703314470488</v>
      </c>
      <c r="C37" s="38">
        <f>Q34</f>
        <v>1.520912547528517</v>
      </c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35">
        <f>P34+P35+P36</f>
        <v>2</v>
      </c>
      <c r="Q37" s="116"/>
      <c r="T37" s="47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35">
        <f>AF34+AF35+AF36</f>
        <v>0</v>
      </c>
      <c r="AG37" s="116"/>
      <c r="AJ37" s="47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35">
        <f>AV34+AV35+AV36</f>
        <v>0</v>
      </c>
      <c r="AW37" s="116"/>
      <c r="AZ37" s="47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35">
        <f>BL34+BL35+BL36</f>
        <v>0</v>
      </c>
      <c r="BM37" s="116"/>
      <c r="BP37" s="47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35">
        <f>CB34+CB35+CB36</f>
        <v>0</v>
      </c>
      <c r="CC37" s="116"/>
    </row>
    <row r="38" spans="1:81" ht="14.25" customHeight="1" x14ac:dyDescent="0.2">
      <c r="A38" s="136" t="e">
        <f>Clasifficación!#REF!</f>
        <v>#REF!</v>
      </c>
      <c r="B38" s="139" t="e">
        <f>Clasifficación!#REF!</f>
        <v>#REF!</v>
      </c>
      <c r="C38" s="140"/>
      <c r="D38" s="39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26">
        <f>D38*D$10+E38*E$10+F38*F$10+G38*G$10+H38*H$10+I38*I$10+J38*J$10+K38*K$10+L38*L$10+M38*M$10+N$10*N38+O$10*O38</f>
        <v>0</v>
      </c>
      <c r="Q38" s="111">
        <f>P41*1000/(MAX(P$17,P$25,P$33,P$41,P$49,P$57,P$65,P$73,P$81,P$89))</f>
        <v>0</v>
      </c>
      <c r="T38" s="39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26">
        <f>T38*T$10+U38*U$10+V38*V$10+W38*W$10+X38*X$10+Y38*Y$10+Z38*Z$10+AA38*AA$10+AB38*AB$10+AC38*AC$10+AD$10*AD38+AE$10*AE38</f>
        <v>0</v>
      </c>
      <c r="AG38" s="111">
        <f>AF41*1000/(MAX(AF$17,AF$25,AF$33,AF$41,AF$49,AF$57,AF$65,AF$73,AF$81,AF$89))</f>
        <v>0</v>
      </c>
      <c r="AJ38" s="39">
        <v>0</v>
      </c>
      <c r="AK38" s="40">
        <v>0</v>
      </c>
      <c r="AL38" s="40">
        <v>0</v>
      </c>
      <c r="AM38" s="40">
        <v>0</v>
      </c>
      <c r="AN38" s="40">
        <v>0</v>
      </c>
      <c r="AO38" s="40">
        <v>0</v>
      </c>
      <c r="AP38" s="40">
        <v>0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26">
        <f>AJ38*AJ$10+AK38*AK$10+AL38*AL$10+AM38*AM$10+AN38*AN$10+AO38*AO$10+AP38*AP$10+AQ38*AQ$10+AR38*AR$10+AS38*AS$10+AT$10*AT38+AU$10*AU38</f>
        <v>0</v>
      </c>
      <c r="AW38" s="111">
        <f>AV41*1000/(MAX(AV$17,AV$25,AV$33,AV$41,AV$49,AV$57,AV$65,AV$73,AV$81,AV$89))</f>
        <v>0</v>
      </c>
      <c r="AZ38" s="39">
        <v>0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0</v>
      </c>
      <c r="BG38" s="40">
        <v>0</v>
      </c>
      <c r="BH38" s="40">
        <v>0</v>
      </c>
      <c r="BI38" s="40">
        <v>0</v>
      </c>
      <c r="BJ38" s="40">
        <v>0</v>
      </c>
      <c r="BK38" s="40">
        <v>0</v>
      </c>
      <c r="BL38" s="26">
        <f>AZ38*AZ$10+BA38*BA$10+BB38*BB$10+BC38*BC$10+BD38*BD$10+BE38*BE$10+BF38*BF$10+BG38*BG$10+BH38*BH$10+BI38*BI$10+BJ$10*BJ38+BK$10*BK38</f>
        <v>0</v>
      </c>
      <c r="BM38" s="111">
        <f>BL41*1000/(MAX(BL$17,BL$25,BL$33,BL$41,BL$49,BL$57,BL$65,BL$73,BL$81,BL$89))</f>
        <v>0</v>
      </c>
      <c r="BP38" s="39">
        <v>0</v>
      </c>
      <c r="BQ38" s="40">
        <v>0</v>
      </c>
      <c r="BR38" s="40">
        <v>0</v>
      </c>
      <c r="BS38" s="40">
        <v>0</v>
      </c>
      <c r="BT38" s="40">
        <v>0</v>
      </c>
      <c r="BU38" s="40">
        <v>0</v>
      </c>
      <c r="BV38" s="40">
        <v>0</v>
      </c>
      <c r="BW38" s="40">
        <v>0</v>
      </c>
      <c r="BX38" s="40">
        <v>0</v>
      </c>
      <c r="BY38" s="40">
        <v>0</v>
      </c>
      <c r="BZ38" s="40">
        <v>0</v>
      </c>
      <c r="CA38" s="40">
        <v>0</v>
      </c>
      <c r="CB38" s="26">
        <f>BP38*BP$10+BQ38*BQ$10+BR38*BR$10+BS38*BS$10+BT38*BT$10+BU38*BU$10+BV38*BV$10+BW38*BW$10+BX38*BX$10+BY38*BY$10+BZ$10*BZ38+CA$10*CA38</f>
        <v>0</v>
      </c>
      <c r="CC38" s="111">
        <f>CB41*1000/(MAX(CB$17,CB$25,CB$33,CB$41,CB$49,CB$57,CB$65,CB$73,CB$81,CB$89))</f>
        <v>0</v>
      </c>
    </row>
    <row r="39" spans="1:81" ht="12.75" customHeight="1" x14ac:dyDescent="0.2">
      <c r="A39" s="137"/>
      <c r="B39" s="141"/>
      <c r="C39" s="142"/>
      <c r="D39" s="41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27">
        <f>D39*D$10+E39*E$10+F39*F$10+G39*G$10+H39*H$10+I39*I$10+J39*J$10+K39*K$10+L39*L$10+M39*M$10+N$10*N39+O$10*O39</f>
        <v>0</v>
      </c>
      <c r="Q39" s="112"/>
      <c r="T39" s="41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27">
        <f>T39*T$10+U39*U$10+V39*V$10+W39*W$10+X39*X$10+Y39*Y$10+Z39*Z$10+AA39*AA$10+AB39*AB$10+AC39*AC$10+AD$10*AD39+AE$10*AE39</f>
        <v>0</v>
      </c>
      <c r="AG39" s="112"/>
      <c r="AJ39" s="41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27">
        <f>AJ39*AJ$10+AK39*AK$10+AL39*AL$10+AM39*AM$10+AN39*AN$10+AO39*AO$10+AP39*AP$10+AQ39*AQ$10+AR39*AR$10+AS39*AS$10+AT$10*AT39+AU$10*AU39</f>
        <v>0</v>
      </c>
      <c r="AW39" s="112"/>
      <c r="AZ39" s="41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27">
        <f>AZ39*AZ$10+BA39*BA$10+BB39*BB$10+BC39*BC$10+BD39*BD$10+BE39*BE$10+BF39*BF$10+BG39*BG$10+BH39*BH$10+BI39*BI$10+BJ$10*BJ39+BK$10*BK39</f>
        <v>0</v>
      </c>
      <c r="BM39" s="112"/>
      <c r="BP39" s="41">
        <v>0</v>
      </c>
      <c r="BQ39" s="42">
        <v>0</v>
      </c>
      <c r="BR39" s="42">
        <v>0</v>
      </c>
      <c r="BS39" s="42">
        <v>0</v>
      </c>
      <c r="BT39" s="42">
        <v>0</v>
      </c>
      <c r="BU39" s="42">
        <v>0</v>
      </c>
      <c r="BV39" s="42">
        <v>0</v>
      </c>
      <c r="BW39" s="42">
        <v>0</v>
      </c>
      <c r="BX39" s="42">
        <v>0</v>
      </c>
      <c r="BY39" s="42">
        <v>0</v>
      </c>
      <c r="BZ39" s="42">
        <v>0</v>
      </c>
      <c r="CA39" s="42">
        <v>0</v>
      </c>
      <c r="CB39" s="27">
        <f>BP39*BP$10+BQ39*BQ$10+BR39*BR$10+BS39*BS$10+BT39*BT$10+BU39*BU$10+BV39*BV$10+BW39*BW$10+BX39*BX$10+BY39*BY$10+BZ$10*BZ39+CA$10*CA39</f>
        <v>0</v>
      </c>
      <c r="CC39" s="112"/>
    </row>
    <row r="40" spans="1:81" ht="12.75" customHeight="1" x14ac:dyDescent="0.2">
      <c r="A40" s="137"/>
      <c r="B40" s="141"/>
      <c r="C40" s="142"/>
      <c r="D40" s="41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27">
        <f>D40*D$10+E40*E$10+F40*F$10+G40*G$10+H40*H$10+I40*I$10+J40*J$10+K40*K$10+L40*L$10+M40*M$10+N$10*N40+O$10*O40</f>
        <v>0</v>
      </c>
      <c r="Q40" s="112"/>
      <c r="T40" s="41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27">
        <f>T40*T$10+U40*U$10+V40*V$10+W40*W$10+X40*X$10+Y40*Y$10+Z40*Z$10+AA40*AA$10+AB40*AB$10+AC40*AC$10+AD$10*AD40+AE$10*AE40</f>
        <v>0</v>
      </c>
      <c r="AG40" s="112"/>
      <c r="AJ40" s="41">
        <v>0</v>
      </c>
      <c r="AK40" s="42">
        <v>0</v>
      </c>
      <c r="AL40" s="42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27">
        <f>AJ40*AJ$10+AK40*AK$10+AL40*AL$10+AM40*AM$10+AN40*AN$10+AO40*AO$10+AP40*AP$10+AQ40*AQ$10+AR40*AR$10+AS40*AS$10+AT$10*AT40+AU$10*AU40</f>
        <v>0</v>
      </c>
      <c r="AW40" s="112"/>
      <c r="AZ40" s="41">
        <v>0</v>
      </c>
      <c r="BA40" s="42">
        <v>0</v>
      </c>
      <c r="BB40" s="42">
        <v>0</v>
      </c>
      <c r="BC40" s="42">
        <v>0</v>
      </c>
      <c r="BD40" s="42">
        <v>0</v>
      </c>
      <c r="BE40" s="42">
        <v>0</v>
      </c>
      <c r="BF40" s="42">
        <v>0</v>
      </c>
      <c r="BG40" s="42">
        <v>0</v>
      </c>
      <c r="BH40" s="42">
        <v>0</v>
      </c>
      <c r="BI40" s="42">
        <v>0</v>
      </c>
      <c r="BJ40" s="42">
        <v>0</v>
      </c>
      <c r="BK40" s="42">
        <v>0</v>
      </c>
      <c r="BL40" s="27">
        <f>AZ40*AZ$10+BA40*BA$10+BB40*BB$10+BC40*BC$10+BD40*BD$10+BE40*BE$10+BF40*BF$10+BG40*BG$10+BH40*BH$10+BI40*BI$10+BJ$10*BJ40+BK$10*BK40</f>
        <v>0</v>
      </c>
      <c r="BM40" s="112"/>
      <c r="BP40" s="41">
        <v>0</v>
      </c>
      <c r="BQ40" s="42">
        <v>0</v>
      </c>
      <c r="BR40" s="42">
        <v>0</v>
      </c>
      <c r="BS40" s="42">
        <v>0</v>
      </c>
      <c r="BT40" s="42">
        <v>0</v>
      </c>
      <c r="BU40" s="42">
        <v>0</v>
      </c>
      <c r="BV40" s="42">
        <v>0</v>
      </c>
      <c r="BW40" s="42">
        <v>0</v>
      </c>
      <c r="BX40" s="42">
        <v>0</v>
      </c>
      <c r="BY40" s="42">
        <v>0</v>
      </c>
      <c r="BZ40" s="42">
        <v>0</v>
      </c>
      <c r="CA40" s="42">
        <v>0</v>
      </c>
      <c r="CB40" s="27">
        <f>BP40*BP$10+BQ40*BQ$10+BR40*BR$10+BS40*BS$10+BT40*BT$10+BU40*BU$10+BV40*BV$10+BW40*BW$10+BX40*BX$10+BY40*BY$10+BZ$10*BZ40+CA$10*CA40</f>
        <v>0</v>
      </c>
      <c r="CC40" s="112"/>
    </row>
    <row r="41" spans="1:81" ht="15" customHeight="1" thickBot="1" x14ac:dyDescent="0.3">
      <c r="A41" s="137"/>
      <c r="B41" s="141"/>
      <c r="C41" s="142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6">
        <f>P38+P39+P40</f>
        <v>0</v>
      </c>
      <c r="Q41" s="113"/>
      <c r="T41" s="47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6">
        <f>AF38+AF39+AF40</f>
        <v>0</v>
      </c>
      <c r="AG41" s="113"/>
      <c r="AJ41" s="47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6">
        <f>AV38+AV39+AV40</f>
        <v>0</v>
      </c>
      <c r="AW41" s="113"/>
      <c r="AZ41" s="47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6">
        <f>BL38+BL39+BL40</f>
        <v>0</v>
      </c>
      <c r="BM41" s="113"/>
      <c r="BP41" s="47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6">
        <f>CB38+CB39+CB40</f>
        <v>0</v>
      </c>
      <c r="CC41" s="113"/>
    </row>
    <row r="42" spans="1:81" ht="14.25" customHeight="1" x14ac:dyDescent="0.2">
      <c r="A42" s="137"/>
      <c r="B42" s="141"/>
      <c r="C42" s="142"/>
      <c r="D42" s="10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27">
        <f>D42*D$11+E42*E$11+F42*F$11+G42*G$11+H42*H$11+I42*I$11+J42*J$11+K42*K$11+L42*L$11+M42*M$11+N$11*N42+O$11*O42</f>
        <v>0</v>
      </c>
      <c r="Q42" s="114">
        <f>P45*1000/(MAX(P$21,P$29,P$37,P$45,P$53,P$61,P$69,P$77,P$85,P$93))</f>
        <v>0</v>
      </c>
      <c r="T42" s="10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27">
        <f>T42*T$11+U42*U$11+V42*V$11+W42*W$11+X42*X$11+Y42*Y$11+Z42*Z$11+AA42*AA$11+AB42*AB$11+AC42*AC$11+AD$11*AD42+AE$11*AE42</f>
        <v>0</v>
      </c>
      <c r="AG42" s="114">
        <f>AF45*1000/(MAX(AF$21,AF$29,AF$37,AF$45,AF$53,AF$61,AF$69,AF$77,AF$85,AF$93))</f>
        <v>0</v>
      </c>
      <c r="AJ42" s="10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27">
        <f>AJ42*AJ$11+AK42*AK$11+AL42*AL$11+AM42*AM$11+AN42*AN$11+AO42*AO$11+AP42*AP$11+AQ42*AQ$11+AR42*AR$11+AS42*AS$11+AT$11*AT42+AU$11*AU42</f>
        <v>0</v>
      </c>
      <c r="AW42" s="114">
        <f>AV45*1000/(MAX(AV$21,AV$29,AV$37,AV$45,AV$53,AV$61,AV$69,AV$77,AV$85,AV$93))</f>
        <v>0</v>
      </c>
      <c r="AZ42" s="10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27">
        <f>AZ42*AZ$11+BA42*BA$11+BB42*BB$11+BC42*BC$11+BD42*BD$11+BE42*BE$11+BF42*BF$11+BG42*BG$11+BH42*BH$11+BI42*BI$11+BJ$11*BJ42+BK$11*BK42</f>
        <v>0</v>
      </c>
      <c r="BM42" s="114" t="e">
        <f>BL45*1000/(MAX(BL$21,BL$29,BL$37,BL$45,BL$53,BL$61,BL$69,BL$77,BL$85,BL$93))</f>
        <v>#DIV/0!</v>
      </c>
      <c r="BP42" s="10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27">
        <f>BP42*BP$11+BQ42*BQ$11+BR42*BR$11+BS42*BS$11+BT42*BT$11+BU42*BU$11+BV42*BV$11+BW42*BW$11+BX42*BX$11+BY42*BY$11+BZ$11*BZ42+CA$11*CA42</f>
        <v>0</v>
      </c>
      <c r="CC42" s="114">
        <f>CB45*1000/(MAX(CB$21,CB$29,CB$37,CB$45,CB$53,CB$61,CB$69,CB$77,CB$85,CB$93))</f>
        <v>0</v>
      </c>
    </row>
    <row r="43" spans="1:81" ht="12.75" customHeight="1" thickBot="1" x14ac:dyDescent="0.25">
      <c r="A43" s="137"/>
      <c r="B43" s="141"/>
      <c r="C43" s="142"/>
      <c r="D43" s="13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7">
        <f>D43*D$11+E43*E$11+F43*F$11+G43*G$11+H43*H$11+I43*I$11+J43*J$11+K43*K$11+L43*L$11+M43*M$11+N$11*N43+O$11*O43</f>
        <v>0</v>
      </c>
      <c r="Q43" s="115"/>
      <c r="T43" s="13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27">
        <f>T43*T$11+U43*U$11+V43*V$11+W43*W$11+X43*X$11+Y43*Y$11+Z43*Z$11+AA43*AA$11+AB43*AB$11+AC43*AC$11+AD$11*AD43+AE$11*AE43</f>
        <v>0</v>
      </c>
      <c r="AG43" s="115"/>
      <c r="AJ43" s="13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27">
        <f>AJ43*AJ$11+AK43*AK$11+AL43*AL$11+AM43*AM$11+AN43*AN$11+AO43*AO$11+AP43*AP$11+AQ43*AQ$11+AR43*AR$11+AS43*AS$11+AT$11*AT43+AU$11*AU43</f>
        <v>0</v>
      </c>
      <c r="AW43" s="115"/>
      <c r="AZ43" s="13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27">
        <f>AZ43*AZ$11+BA43*BA$11+BB43*BB$11+BC43*BC$11+BD43*BD$11+BE43*BE$11+BF43*BF$11+BG43*BG$11+BH43*BH$11+BI43*BI$11+BJ$11*BJ43+BK$11*BK43</f>
        <v>0</v>
      </c>
      <c r="BM43" s="115"/>
      <c r="BP43" s="13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27">
        <f>BP43*BP$11+BQ43*BQ$11+BR43*BR$11+BS43*BS$11+BT43*BT$11+BU43*BU$11+BV43*BV$11+BW43*BW$11+BX43*BX$11+BY43*BY$11+BZ$11*BZ43+CA$11*CA43</f>
        <v>0</v>
      </c>
      <c r="CC43" s="115"/>
    </row>
    <row r="44" spans="1:81" ht="12.75" customHeight="1" thickBot="1" x14ac:dyDescent="0.25">
      <c r="A44" s="137"/>
      <c r="B44" s="36" t="s">
        <v>9</v>
      </c>
      <c r="C44" s="36" t="s">
        <v>91</v>
      </c>
      <c r="D44" s="13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7">
        <f>D44*D$11+E44*E$11+F44*F$11+G44*G$11+H44*H$11+I44*I$11+J44*J$11+K44*K$11+L44*L$11+M44*M$11+N$11*N44+O$11*O44</f>
        <v>0</v>
      </c>
      <c r="Q44" s="115"/>
      <c r="T44" s="13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27">
        <f>T44*T$11+U44*U$11+V44*V$11+W44*W$11+X44*X$11+Y44*Y$11+Z44*Z$11+AA44*AA$11+AB44*AB$11+AC44*AC$11+AD$11*AD44+AE$11*AE44</f>
        <v>0</v>
      </c>
      <c r="AG44" s="115"/>
      <c r="AJ44" s="13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27">
        <f>AJ44*AJ$11+AK44*AK$11+AL44*AL$11+AM44*AM$11+AN44*AN$11+AO44*AO$11+AP44*AP$11+AQ44*AQ$11+AR44*AR$11+AS44*AS$11+AT$11*AT44+AU$11*AU44</f>
        <v>0</v>
      </c>
      <c r="AW44" s="115"/>
      <c r="AZ44" s="13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27">
        <f>AZ44*AZ$11+BA44*BA$11+BB44*BB$11+BC44*BC$11+BD44*BD$11+BE44*BE$11+BF44*BF$11+BG44*BG$11+BH44*BH$11+BI44*BI$11+BJ$11*BJ44+BK$11*BK44</f>
        <v>0</v>
      </c>
      <c r="BM44" s="115"/>
      <c r="BP44" s="13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27">
        <f>BP44*BP$11+BQ44*BQ$11+BR44*BR$11+BS44*BS$11+BT44*BT$11+BU44*BU$11+BV44*BV$11+BW44*BW$11+BX44*BX$11+BY44*BY$11+BZ$11*BZ44+CA$11*CA44</f>
        <v>0</v>
      </c>
      <c r="CC44" s="115"/>
    </row>
    <row r="45" spans="1:81" ht="15" customHeight="1" thickBot="1" x14ac:dyDescent="0.3">
      <c r="A45" s="138"/>
      <c r="B45" s="37">
        <f>Q38</f>
        <v>0</v>
      </c>
      <c r="C45" s="38">
        <f>Q42</f>
        <v>0</v>
      </c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35">
        <f>P42+P43+P44</f>
        <v>0</v>
      </c>
      <c r="Q45" s="116"/>
      <c r="T45" s="47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35">
        <f>AF42+AF43+AF44</f>
        <v>0</v>
      </c>
      <c r="AG45" s="116"/>
      <c r="AJ45" s="47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35">
        <f>AV42+AV43+AV44</f>
        <v>0</v>
      </c>
      <c r="AW45" s="116"/>
      <c r="AZ45" s="47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35">
        <f>BL42+BL43+BL44</f>
        <v>0</v>
      </c>
      <c r="BM45" s="116"/>
      <c r="BP45" s="47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35">
        <f>CB42+CB43+CB44</f>
        <v>0</v>
      </c>
      <c r="CC45" s="116"/>
    </row>
    <row r="46" spans="1:81" ht="14.25" customHeight="1" x14ac:dyDescent="0.2">
      <c r="A46" s="136" t="e">
        <f>Clasifficación!#REF!</f>
        <v>#REF!</v>
      </c>
      <c r="B46" s="139" t="e">
        <f>Clasifficación!#REF!</f>
        <v>#REF!</v>
      </c>
      <c r="C46" s="140"/>
      <c r="D46" s="39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26">
        <f>D46*D$10+E46*E$10+F46*F$10+G46*G$10+H46*H$10+I46*I$10+J46*J$10+K46*K$10+L46*L$10+M46*M$10+N$10*N46+O$10*O46</f>
        <v>0</v>
      </c>
      <c r="Q46" s="111">
        <f>P49*1000/(MAX(P$17,P$25,P$33,P$41,P$49,P$57,P$65,P$73,P$81,P$89))</f>
        <v>0</v>
      </c>
      <c r="T46" s="39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26">
        <f>T46*T$10+U46*U$10+V46*V$10+W46*W$10+X46*X$10+Y46*Y$10+Z46*Z$10+AA46*AA$10+AB46*AB$10+AC46*AC$10+AD$10*AD46+AE$10*AE46</f>
        <v>0</v>
      </c>
      <c r="AG46" s="111">
        <f>AF49*1000/(MAX(AF$17,AF$25,AF$33,AF$41,AF$49,AF$57,AF$65,AF$73,AF$81,AF$89))</f>
        <v>0</v>
      </c>
      <c r="AJ46" s="39">
        <v>0</v>
      </c>
      <c r="AK46" s="40">
        <v>0</v>
      </c>
      <c r="AL46" s="40">
        <v>0</v>
      </c>
      <c r="AM46" s="40">
        <v>0</v>
      </c>
      <c r="AN46" s="40">
        <v>0</v>
      </c>
      <c r="AO46" s="40">
        <v>0</v>
      </c>
      <c r="AP46" s="40">
        <v>0</v>
      </c>
      <c r="AQ46" s="40">
        <v>0</v>
      </c>
      <c r="AR46" s="40">
        <v>0</v>
      </c>
      <c r="AS46" s="40">
        <v>0</v>
      </c>
      <c r="AT46" s="40">
        <v>0</v>
      </c>
      <c r="AU46" s="40">
        <v>0</v>
      </c>
      <c r="AV46" s="26">
        <f>AJ46*AJ$10+AK46*AK$10+AL46*AL$10+AM46*AM$10+AN46*AN$10+AO46*AO$10+AP46*AP$10+AQ46*AQ$10+AR46*AR$10+AS46*AS$10+AT$10*AT46+AU$10*AU46</f>
        <v>0</v>
      </c>
      <c r="AW46" s="111">
        <f>AV49*1000/(MAX(AV$17,AV$25,AV$33,AV$41,AV$49,AV$57,AV$65,AV$73,AV$81,AV$89))</f>
        <v>0</v>
      </c>
      <c r="AZ46" s="39">
        <v>0</v>
      </c>
      <c r="BA46" s="40">
        <v>0</v>
      </c>
      <c r="BB46" s="40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40">
        <v>0</v>
      </c>
      <c r="BK46" s="40">
        <v>0</v>
      </c>
      <c r="BL46" s="26">
        <f>AZ46*AZ$10+BA46*BA$10+BB46*BB$10+BC46*BC$10+BD46*BD$10+BE46*BE$10+BF46*BF$10+BG46*BG$10+BH46*BH$10+BI46*BI$10+BJ$10*BJ46+BK$10*BK46</f>
        <v>0</v>
      </c>
      <c r="BM46" s="111">
        <f>BL49*1000/(MAX(BL$17,BL$25,BL$33,BL$41,BL$49,BL$57,BL$65,BL$73,BL$81,BL$89))</f>
        <v>0</v>
      </c>
      <c r="BP46" s="39">
        <v>0</v>
      </c>
      <c r="BQ46" s="40">
        <v>0</v>
      </c>
      <c r="BR46" s="40">
        <v>0</v>
      </c>
      <c r="BS46" s="40">
        <v>0</v>
      </c>
      <c r="BT46" s="40">
        <v>0</v>
      </c>
      <c r="BU46" s="40">
        <v>0</v>
      </c>
      <c r="BV46" s="40">
        <v>0</v>
      </c>
      <c r="BW46" s="40">
        <v>0</v>
      </c>
      <c r="BX46" s="40">
        <v>0</v>
      </c>
      <c r="BY46" s="40">
        <v>0</v>
      </c>
      <c r="BZ46" s="40">
        <v>0</v>
      </c>
      <c r="CA46" s="40">
        <v>0</v>
      </c>
      <c r="CB46" s="26">
        <f>BP46*BP$10+BQ46*BQ$10+BR46*BR$10+BS46*BS$10+BT46*BT$10+BU46*BU$10+BV46*BV$10+BW46*BW$10+BX46*BX$10+BY46*BY$10+BZ$10*BZ46+CA$10*CA46</f>
        <v>0</v>
      </c>
      <c r="CC46" s="111">
        <f>CB49*1000/(MAX(CB$17,CB$25,CB$33,CB$41,CB$49,CB$57,CB$65,CB$73,CB$81,CB$89))</f>
        <v>0</v>
      </c>
    </row>
    <row r="47" spans="1:81" ht="12.75" customHeight="1" x14ac:dyDescent="0.2">
      <c r="A47" s="137"/>
      <c r="B47" s="141"/>
      <c r="C47" s="142"/>
      <c r="D47" s="41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27">
        <f>D47*D$10+E47*E$10+F47*F$10+G47*G$10+H47*H$10+I47*I$10+J47*J$10+K47*K$10+L47*L$10+M47*M$10+N$10*N47+O$10*O47</f>
        <v>0</v>
      </c>
      <c r="Q47" s="112"/>
      <c r="T47" s="41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27">
        <f>T47*T$10+U47*U$10+V47*V$10+W47*W$10+X47*X$10+Y47*Y$10+Z47*Z$10+AA47*AA$10+AB47*AB$10+AC47*AC$10+AD$10*AD47+AE$10*AE47</f>
        <v>0</v>
      </c>
      <c r="AG47" s="112"/>
      <c r="AJ47" s="41">
        <v>0</v>
      </c>
      <c r="AK47" s="42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27">
        <f>AJ47*AJ$10+AK47*AK$10+AL47*AL$10+AM47*AM$10+AN47*AN$10+AO47*AO$10+AP47*AP$10+AQ47*AQ$10+AR47*AR$10+AS47*AS$10+AT$10*AT47+AU$10*AU47</f>
        <v>0</v>
      </c>
      <c r="AW47" s="112"/>
      <c r="AZ47" s="41">
        <v>0</v>
      </c>
      <c r="BA47" s="42">
        <v>0</v>
      </c>
      <c r="BB47" s="42">
        <v>0</v>
      </c>
      <c r="BC47" s="42">
        <v>0</v>
      </c>
      <c r="BD47" s="42">
        <v>0</v>
      </c>
      <c r="BE47" s="42">
        <v>0</v>
      </c>
      <c r="BF47" s="42">
        <v>0</v>
      </c>
      <c r="BG47" s="42">
        <v>0</v>
      </c>
      <c r="BH47" s="42">
        <v>0</v>
      </c>
      <c r="BI47" s="42">
        <v>0</v>
      </c>
      <c r="BJ47" s="42">
        <v>0</v>
      </c>
      <c r="BK47" s="42">
        <v>0</v>
      </c>
      <c r="BL47" s="27">
        <f>AZ47*AZ$10+BA47*BA$10+BB47*BB$10+BC47*BC$10+BD47*BD$10+BE47*BE$10+BF47*BF$10+BG47*BG$10+BH47*BH$10+BI47*BI$10+BJ$10*BJ47+BK$10*BK47</f>
        <v>0</v>
      </c>
      <c r="BM47" s="112"/>
      <c r="BP47" s="41">
        <v>0</v>
      </c>
      <c r="BQ47" s="42">
        <v>0</v>
      </c>
      <c r="BR47" s="42">
        <v>0</v>
      </c>
      <c r="BS47" s="42">
        <v>0</v>
      </c>
      <c r="BT47" s="42">
        <v>0</v>
      </c>
      <c r="BU47" s="42">
        <v>0</v>
      </c>
      <c r="BV47" s="42">
        <v>0</v>
      </c>
      <c r="BW47" s="42">
        <v>0</v>
      </c>
      <c r="BX47" s="42">
        <v>0</v>
      </c>
      <c r="BY47" s="42">
        <v>0</v>
      </c>
      <c r="BZ47" s="42">
        <v>0</v>
      </c>
      <c r="CA47" s="42">
        <v>0</v>
      </c>
      <c r="CB47" s="27">
        <f>BP47*BP$10+BQ47*BQ$10+BR47*BR$10+BS47*BS$10+BT47*BT$10+BU47*BU$10+BV47*BV$10+BW47*BW$10+BX47*BX$10+BY47*BY$10+BZ$10*BZ47+CA$10*CA47</f>
        <v>0</v>
      </c>
      <c r="CC47" s="112"/>
    </row>
    <row r="48" spans="1:81" ht="12.75" customHeight="1" x14ac:dyDescent="0.2">
      <c r="A48" s="137"/>
      <c r="B48" s="141"/>
      <c r="C48" s="142"/>
      <c r="D48" s="41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27">
        <f>D48*D$10+E48*E$10+F48*F$10+G48*G$10+H48*H$10+I48*I$10+J48*J$10+K48*K$10+L48*L$10+M48*M$10+N$10*N48+O$10*O48</f>
        <v>0</v>
      </c>
      <c r="Q48" s="112"/>
      <c r="T48" s="41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27">
        <f>T48*T$10+U48*U$10+V48*V$10+W48*W$10+X48*X$10+Y48*Y$10+Z48*Z$10+AA48*AA$10+AB48*AB$10+AC48*AC$10+AD$10*AD48+AE$10*AE48</f>
        <v>0</v>
      </c>
      <c r="AG48" s="112"/>
      <c r="AJ48" s="41">
        <v>0</v>
      </c>
      <c r="AK48" s="42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27">
        <f>AJ48*AJ$10+AK48*AK$10+AL48*AL$10+AM48*AM$10+AN48*AN$10+AO48*AO$10+AP48*AP$10+AQ48*AQ$10+AR48*AR$10+AS48*AS$10+AT$10*AT48+AU$10*AU48</f>
        <v>0</v>
      </c>
      <c r="AW48" s="112"/>
      <c r="AZ48" s="41">
        <v>0</v>
      </c>
      <c r="BA48" s="42">
        <v>0</v>
      </c>
      <c r="BB48" s="42">
        <v>0</v>
      </c>
      <c r="BC48" s="42">
        <v>0</v>
      </c>
      <c r="BD48" s="42">
        <v>0</v>
      </c>
      <c r="BE48" s="42">
        <v>0</v>
      </c>
      <c r="BF48" s="42">
        <v>0</v>
      </c>
      <c r="BG48" s="42">
        <v>0</v>
      </c>
      <c r="BH48" s="42">
        <v>0</v>
      </c>
      <c r="BI48" s="42">
        <v>0</v>
      </c>
      <c r="BJ48" s="42">
        <v>0</v>
      </c>
      <c r="BK48" s="42">
        <v>0</v>
      </c>
      <c r="BL48" s="27">
        <f>AZ48*AZ$10+BA48*BA$10+BB48*BB$10+BC48*BC$10+BD48*BD$10+BE48*BE$10+BF48*BF$10+BG48*BG$10+BH48*BH$10+BI48*BI$10+BJ$10*BJ48+BK$10*BK48</f>
        <v>0</v>
      </c>
      <c r="BM48" s="112"/>
      <c r="BP48" s="41">
        <v>0</v>
      </c>
      <c r="BQ48" s="42">
        <v>0</v>
      </c>
      <c r="BR48" s="42">
        <v>0</v>
      </c>
      <c r="BS48" s="42">
        <v>0</v>
      </c>
      <c r="BT48" s="42">
        <v>0</v>
      </c>
      <c r="BU48" s="42">
        <v>0</v>
      </c>
      <c r="BV48" s="42">
        <v>0</v>
      </c>
      <c r="BW48" s="42">
        <v>0</v>
      </c>
      <c r="BX48" s="42">
        <v>0</v>
      </c>
      <c r="BY48" s="42">
        <v>0</v>
      </c>
      <c r="BZ48" s="42">
        <v>0</v>
      </c>
      <c r="CA48" s="42">
        <v>0</v>
      </c>
      <c r="CB48" s="27">
        <f>BP48*BP$10+BQ48*BQ$10+BR48*BR$10+BS48*BS$10+BT48*BT$10+BU48*BU$10+BV48*BV$10+BW48*BW$10+BX48*BX$10+BY48*BY$10+BZ$10*BZ48+CA$10*CA48</f>
        <v>0</v>
      </c>
      <c r="CC48" s="112"/>
    </row>
    <row r="49" spans="1:81" ht="15" customHeight="1" thickBot="1" x14ac:dyDescent="0.3">
      <c r="A49" s="137"/>
      <c r="B49" s="141"/>
      <c r="C49" s="142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6">
        <f>P46+P47+P48</f>
        <v>0</v>
      </c>
      <c r="Q49" s="113"/>
      <c r="T49" s="47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6">
        <f>AF46+AF47+AF48</f>
        <v>0</v>
      </c>
      <c r="AG49" s="113"/>
      <c r="AJ49" s="47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6">
        <f>AV46+AV47+AV48</f>
        <v>0</v>
      </c>
      <c r="AW49" s="113"/>
      <c r="AZ49" s="47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6">
        <f>BL46+BL47+BL48</f>
        <v>0</v>
      </c>
      <c r="BM49" s="113"/>
      <c r="BP49" s="47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6">
        <f>CB46+CB47+CB48</f>
        <v>0</v>
      </c>
      <c r="CC49" s="113"/>
    </row>
    <row r="50" spans="1:81" ht="14.25" customHeight="1" x14ac:dyDescent="0.2">
      <c r="A50" s="137"/>
      <c r="B50" s="141"/>
      <c r="C50" s="142"/>
      <c r="D50" s="10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27">
        <f>D50*D$11+E50*E$11+F50*F$11+G50*G$11+H50*H$11+I50*I$11+J50*J$11+K50*K$11+L50*L$11+M50*M$11+N$11*N50+O$11*O50</f>
        <v>0</v>
      </c>
      <c r="Q50" s="114">
        <f>P53*1000/(MAX(P$21,P$29,P$37,P$45,P$53,P$61,P$69,P$77,P$85,P$93))</f>
        <v>0</v>
      </c>
      <c r="T50" s="10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27">
        <f>T50*T$11+U50*U$11+V50*V$11+W50*W$11+X50*X$11+Y50*Y$11+Z50*Z$11+AA50*AA$11+AB50*AB$11+AC50*AC$11+AD$11*AD50+AE$11*AE50</f>
        <v>0</v>
      </c>
      <c r="AG50" s="114">
        <f>AF53*1000/(MAX(AF$21,AF$29,AF$37,AF$45,AF$53,AF$61,AF$69,AF$77,AF$85,AF$93))</f>
        <v>0</v>
      </c>
      <c r="AJ50" s="10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27">
        <f>AJ50*AJ$11+AK50*AK$11+AL50*AL$11+AM50*AM$11+AN50*AN$11+AO50*AO$11+AP50*AP$11+AQ50*AQ$11+AR50*AR$11+AS50*AS$11+AT$11*AT50+AU$11*AU50</f>
        <v>0</v>
      </c>
      <c r="AW50" s="114">
        <f>AV53*1000/(MAX(AV$21,AV$29,AV$37,AV$45,AV$53,AV$61,AV$69,AV$77,AV$85,AV$93))</f>
        <v>0</v>
      </c>
      <c r="AZ50" s="10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27">
        <f>AZ50*AZ$11+BA50*BA$11+BB50*BB$11+BC50*BC$11+BD50*BD$11+BE50*BE$11+BF50*BF$11+BG50*BG$11+BH50*BH$11+BI50*BI$11+BJ$11*BJ50+BK$11*BK50</f>
        <v>0</v>
      </c>
      <c r="BM50" s="114" t="e">
        <f>BL53*1000/(MAX(BL$21,BL$29,BL$37,BL$45,BL$53,BL$61,BL$69,BL$77,BL$85,BL$93))</f>
        <v>#DIV/0!</v>
      </c>
      <c r="BP50" s="10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0</v>
      </c>
      <c r="CB50" s="27">
        <f>BP50*BP$11+BQ50*BQ$11+BR50*BR$11+BS50*BS$11+BT50*BT$11+BU50*BU$11+BV50*BV$11+BW50*BW$11+BX50*BX$11+BY50*BY$11+BZ$11*BZ50+CA$11*CA50</f>
        <v>0</v>
      </c>
      <c r="CC50" s="114">
        <f>CB53*1000/(MAX(CB$21,CB$29,CB$37,CB$45,CB$53,CB$61,CB$69,CB$77,CB$85,CB$93))</f>
        <v>0</v>
      </c>
    </row>
    <row r="51" spans="1:81" ht="12.75" customHeight="1" thickBot="1" x14ac:dyDescent="0.25">
      <c r="A51" s="137"/>
      <c r="B51" s="141"/>
      <c r="C51" s="142"/>
      <c r="D51" s="13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7">
        <f>D51*D$11+E51*E$11+F51*F$11+G51*G$11+H51*H$11+I51*I$11+J51*J$11+K51*K$11+L51*L$11+M51*M$11+N$11*N51+O$11*O51</f>
        <v>0</v>
      </c>
      <c r="Q51" s="115"/>
      <c r="T51" s="13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27">
        <f>T51*T$11+U51*U$11+V51*V$11+W51*W$11+X51*X$11+Y51*Y$11+Z51*Z$11+AA51*AA$11+AB51*AB$11+AC51*AC$11+AD$11*AD51+AE$11*AE51</f>
        <v>0</v>
      </c>
      <c r="AG51" s="115"/>
      <c r="AJ51" s="13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27">
        <f>AJ51*AJ$11+AK51*AK$11+AL51*AL$11+AM51*AM$11+AN51*AN$11+AO51*AO$11+AP51*AP$11+AQ51*AQ$11+AR51*AR$11+AS51*AS$11+AT$11*AT51+AU$11*AU51</f>
        <v>0</v>
      </c>
      <c r="AW51" s="115"/>
      <c r="AZ51" s="13">
        <v>0</v>
      </c>
      <c r="BA51" s="14">
        <v>0</v>
      </c>
      <c r="BB51" s="14">
        <v>0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27">
        <f>AZ51*AZ$11+BA51*BA$11+BB51*BB$11+BC51*BC$11+BD51*BD$11+BE51*BE$11+BF51*BF$11+BG51*BG$11+BH51*BH$11+BI51*BI$11+BJ$11*BJ51+BK$11*BK51</f>
        <v>0</v>
      </c>
      <c r="BM51" s="115"/>
      <c r="BP51" s="13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0</v>
      </c>
      <c r="BX51" s="14">
        <v>0</v>
      </c>
      <c r="BY51" s="14">
        <v>0</v>
      </c>
      <c r="BZ51" s="14">
        <v>0</v>
      </c>
      <c r="CA51" s="14">
        <v>0</v>
      </c>
      <c r="CB51" s="27">
        <f>BP51*BP$11+BQ51*BQ$11+BR51*BR$11+BS51*BS$11+BT51*BT$11+BU51*BU$11+BV51*BV$11+BW51*BW$11+BX51*BX$11+BY51*BY$11+BZ$11*BZ51+CA$11*CA51</f>
        <v>0</v>
      </c>
      <c r="CC51" s="115"/>
    </row>
    <row r="52" spans="1:81" ht="12.75" customHeight="1" thickBot="1" x14ac:dyDescent="0.25">
      <c r="A52" s="137"/>
      <c r="B52" s="36" t="s">
        <v>9</v>
      </c>
      <c r="C52" s="36" t="s">
        <v>91</v>
      </c>
      <c r="D52" s="13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7">
        <f>D52*D$11+E52*E$11+F52*F$11+G52*G$11+H52*H$11+I52*I$11+J52*J$11+K52*K$11+L52*L$11+M52*M$11+N$11*N52+O$11*O52</f>
        <v>0</v>
      </c>
      <c r="Q52" s="115"/>
      <c r="T52" s="13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27">
        <f>T52*T$11+U52*U$11+V52*V$11+W52*W$11+X52*X$11+Y52*Y$11+Z52*Z$11+AA52*AA$11+AB52*AB$11+AC52*AC$11+AD$11*AD52+AE$11*AE52</f>
        <v>0</v>
      </c>
      <c r="AG52" s="115"/>
      <c r="AJ52" s="13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27">
        <f>AJ52*AJ$11+AK52*AK$11+AL52*AL$11+AM52*AM$11+AN52*AN$11+AO52*AO$11+AP52*AP$11+AQ52*AQ$11+AR52*AR$11+AS52*AS$11+AT$11*AT52+AU$11*AU52</f>
        <v>0</v>
      </c>
      <c r="AW52" s="115"/>
      <c r="AZ52" s="13">
        <v>0</v>
      </c>
      <c r="BA52" s="14">
        <v>0</v>
      </c>
      <c r="BB52" s="14">
        <v>0</v>
      </c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27">
        <f>AZ52*AZ$11+BA52*BA$11+BB52*BB$11+BC52*BC$11+BD52*BD$11+BE52*BE$11+BF52*BF$11+BG52*BG$11+BH52*BH$11+BI52*BI$11+BJ$11*BJ52+BK$11*BK52</f>
        <v>0</v>
      </c>
      <c r="BM52" s="115"/>
      <c r="BP52" s="13">
        <v>0</v>
      </c>
      <c r="BQ52" s="14">
        <v>0</v>
      </c>
      <c r="BR52" s="14">
        <v>0</v>
      </c>
      <c r="BS52" s="14">
        <v>0</v>
      </c>
      <c r="BT52" s="14">
        <v>0</v>
      </c>
      <c r="BU52" s="14">
        <v>0</v>
      </c>
      <c r="BV52" s="14">
        <v>0</v>
      </c>
      <c r="BW52" s="14">
        <v>0</v>
      </c>
      <c r="BX52" s="14">
        <v>0</v>
      </c>
      <c r="BY52" s="14">
        <v>0</v>
      </c>
      <c r="BZ52" s="14">
        <v>0</v>
      </c>
      <c r="CA52" s="14">
        <v>0</v>
      </c>
      <c r="CB52" s="27">
        <f>BP52*BP$11+BQ52*BQ$11+BR52*BR$11+BS52*BS$11+BT52*BT$11+BU52*BU$11+BV52*BV$11+BW52*BW$11+BX52*BX$11+BY52*BY$11+BZ$11*BZ52+CA$11*CA52</f>
        <v>0</v>
      </c>
      <c r="CC52" s="115"/>
    </row>
    <row r="53" spans="1:81" ht="15" customHeight="1" thickBot="1" x14ac:dyDescent="0.3">
      <c r="A53" s="138"/>
      <c r="B53" s="37">
        <f>Q46</f>
        <v>0</v>
      </c>
      <c r="C53" s="38">
        <f>Q50</f>
        <v>0</v>
      </c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35">
        <f>P50+P51+P52</f>
        <v>0</v>
      </c>
      <c r="Q53" s="116"/>
      <c r="T53" s="47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35">
        <f>AF50+AF51+AF52</f>
        <v>0</v>
      </c>
      <c r="AG53" s="116"/>
      <c r="AJ53" s="47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35">
        <f>AV50+AV51+AV52</f>
        <v>0</v>
      </c>
      <c r="AW53" s="116"/>
      <c r="AZ53" s="47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35">
        <f>BL50+BL51+BL52</f>
        <v>0</v>
      </c>
      <c r="BM53" s="116"/>
      <c r="BP53" s="47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35">
        <f>CB50+CB51+CB52</f>
        <v>0</v>
      </c>
      <c r="CC53" s="116"/>
    </row>
    <row r="54" spans="1:81" ht="14.25" customHeight="1" x14ac:dyDescent="0.2">
      <c r="A54" s="136" t="e">
        <f>Clasifficación!#REF!</f>
        <v>#REF!</v>
      </c>
      <c r="B54" s="139" t="e">
        <f>Clasifficación!#REF!</f>
        <v>#REF!</v>
      </c>
      <c r="C54" s="140"/>
      <c r="D54" s="39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26">
        <f>D54*D$10+E54*E$10+F54*F$10+G54*G$10+H54*H$10+I54*I$10+J54*J$10+K54*K$10+L54*L$10+M54*M$10+N$10*N54+O$10*O54</f>
        <v>0</v>
      </c>
      <c r="Q54" s="111">
        <f>P57*1000/(MAX(P$17,P$25,P$33,P$41,P$49,P$57,P$65,P$73,P$81,P$89))</f>
        <v>0</v>
      </c>
      <c r="T54" s="39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26">
        <f>T54*T$10+U54*U$10+V54*V$10+W54*W$10+X54*X$10+Y54*Y$10+Z54*Z$10+AA54*AA$10+AB54*AB$10+AC54*AC$10+AD$10*AD54+AE$10*AE54</f>
        <v>0</v>
      </c>
      <c r="AG54" s="111">
        <f>AF57*1000/(MAX(AF$17,AF$25,AF$33,AF$41,AF$49,AF$57,AF$65,AF$73,AF$81,AF$89))</f>
        <v>0</v>
      </c>
      <c r="AJ54" s="39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0</v>
      </c>
      <c r="AT54" s="40">
        <v>0</v>
      </c>
      <c r="AU54" s="40">
        <v>0</v>
      </c>
      <c r="AV54" s="26">
        <f>AJ54*AJ$10+AK54*AK$10+AL54*AL$10+AM54*AM$10+AN54*AN$10+AO54*AO$10+AP54*AP$10+AQ54*AQ$10+AR54*AR$10+AS54*AS$10+AT$10*AT54+AU$10*AU54</f>
        <v>0</v>
      </c>
      <c r="AW54" s="111">
        <f>AV57*1000/(MAX(AV$17,AV$25,AV$33,AV$41,AV$49,AV$57,AV$65,AV$73,AV$81,AV$89))</f>
        <v>0</v>
      </c>
      <c r="AZ54" s="39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40">
        <v>0</v>
      </c>
      <c r="BL54" s="26">
        <f>AZ54*AZ$10+BA54*BA$10+BB54*BB$10+BC54*BC$10+BD54*BD$10+BE54*BE$10+BF54*BF$10+BG54*BG$10+BH54*BH$10+BI54*BI$10+BJ$10*BJ54+BK$10*BK54</f>
        <v>0</v>
      </c>
      <c r="BM54" s="111">
        <f>BL57*1000/(MAX(BL$17,BL$25,BL$33,BL$41,BL$49,BL$57,BL$65,BL$73,BL$81,BL$89))</f>
        <v>0</v>
      </c>
      <c r="BP54" s="39">
        <v>0</v>
      </c>
      <c r="BQ54" s="40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</v>
      </c>
      <c r="BW54" s="40">
        <v>0</v>
      </c>
      <c r="BX54" s="40">
        <v>0</v>
      </c>
      <c r="BY54" s="40">
        <v>0</v>
      </c>
      <c r="BZ54" s="40">
        <v>0</v>
      </c>
      <c r="CA54" s="40">
        <v>0</v>
      </c>
      <c r="CB54" s="26">
        <f>BP54*BP$10+BQ54*BQ$10+BR54*BR$10+BS54*BS$10+BT54*BT$10+BU54*BU$10+BV54*BV$10+BW54*BW$10+BX54*BX$10+BY54*BY$10+BZ$10*BZ54+CA$10*CA54</f>
        <v>0</v>
      </c>
      <c r="CC54" s="111">
        <f>CB57*1000/(MAX(CB$17,CB$25,CB$33,CB$41,CB$49,CB$57,CB$65,CB$73,CB$81,CB$89))</f>
        <v>0</v>
      </c>
    </row>
    <row r="55" spans="1:81" ht="12.75" customHeight="1" x14ac:dyDescent="0.2">
      <c r="A55" s="137"/>
      <c r="B55" s="141"/>
      <c r="C55" s="142"/>
      <c r="D55" s="41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27">
        <f>D55*D$10+E55*E$10+F55*F$10+G55*G$10+H55*H$10+I55*I$10+J55*J$10+K55*K$10+L55*L$10+M55*M$10+N$10*N55+O$10*O55</f>
        <v>0</v>
      </c>
      <c r="Q55" s="112"/>
      <c r="T55" s="41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27">
        <f>T55*T$10+U55*U$10+V55*V$10+W55*W$10+X55*X$10+Y55*Y$10+Z55*Z$10+AA55*AA$10+AB55*AB$10+AC55*AC$10+AD$10*AD55+AE$10*AE55</f>
        <v>0</v>
      </c>
      <c r="AG55" s="112"/>
      <c r="AJ55" s="41">
        <v>0</v>
      </c>
      <c r="AK55" s="42">
        <v>0</v>
      </c>
      <c r="AL55" s="42">
        <v>0</v>
      </c>
      <c r="AM55" s="42">
        <v>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S55" s="42">
        <v>0</v>
      </c>
      <c r="AT55" s="42">
        <v>0</v>
      </c>
      <c r="AU55" s="42">
        <v>0</v>
      </c>
      <c r="AV55" s="27">
        <f>AJ55*AJ$10+AK55*AK$10+AL55*AL$10+AM55*AM$10+AN55*AN$10+AO55*AO$10+AP55*AP$10+AQ55*AQ$10+AR55*AR$10+AS55*AS$10+AT$10*AT55+AU$10*AU55</f>
        <v>0</v>
      </c>
      <c r="AW55" s="112"/>
      <c r="AZ55" s="41">
        <v>0</v>
      </c>
      <c r="BA55" s="42">
        <v>0</v>
      </c>
      <c r="BB55" s="42">
        <v>0</v>
      </c>
      <c r="BC55" s="42">
        <v>0</v>
      </c>
      <c r="BD55" s="42">
        <v>0</v>
      </c>
      <c r="BE55" s="42">
        <v>0</v>
      </c>
      <c r="BF55" s="42">
        <v>0</v>
      </c>
      <c r="BG55" s="42">
        <v>0</v>
      </c>
      <c r="BH55" s="42">
        <v>0</v>
      </c>
      <c r="BI55" s="42">
        <v>0</v>
      </c>
      <c r="BJ55" s="42">
        <v>0</v>
      </c>
      <c r="BK55" s="42">
        <v>0</v>
      </c>
      <c r="BL55" s="27">
        <f>AZ55*AZ$10+BA55*BA$10+BB55*BB$10+BC55*BC$10+BD55*BD$10+BE55*BE$10+BF55*BF$10+BG55*BG$10+BH55*BH$10+BI55*BI$10+BJ$10*BJ55+BK$10*BK55</f>
        <v>0</v>
      </c>
      <c r="BM55" s="112"/>
      <c r="BP55" s="41">
        <v>0</v>
      </c>
      <c r="BQ55" s="42">
        <v>0</v>
      </c>
      <c r="BR55" s="42">
        <v>0</v>
      </c>
      <c r="BS55" s="42">
        <v>0</v>
      </c>
      <c r="BT55" s="42">
        <v>0</v>
      </c>
      <c r="BU55" s="42">
        <v>0</v>
      </c>
      <c r="BV55" s="42">
        <v>0</v>
      </c>
      <c r="BW55" s="42">
        <v>0</v>
      </c>
      <c r="BX55" s="42">
        <v>0</v>
      </c>
      <c r="BY55" s="42">
        <v>0</v>
      </c>
      <c r="BZ55" s="42">
        <v>0</v>
      </c>
      <c r="CA55" s="42">
        <v>0</v>
      </c>
      <c r="CB55" s="27">
        <f>BP55*BP$10+BQ55*BQ$10+BR55*BR$10+BS55*BS$10+BT55*BT$10+BU55*BU$10+BV55*BV$10+BW55*BW$10+BX55*BX$10+BY55*BY$10+BZ$10*BZ55+CA$10*CA55</f>
        <v>0</v>
      </c>
      <c r="CC55" s="112"/>
    </row>
    <row r="56" spans="1:81" ht="12.75" customHeight="1" x14ac:dyDescent="0.2">
      <c r="A56" s="137"/>
      <c r="B56" s="141"/>
      <c r="C56" s="142"/>
      <c r="D56" s="41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27">
        <f>D56*D$10+E56*E$10+F56*F$10+G56*G$10+H56*H$10+I56*I$10+J56*J$10+K56*K$10+L56*L$10+M56*M$10+N$10*N56+O$10*O56</f>
        <v>0</v>
      </c>
      <c r="Q56" s="112"/>
      <c r="T56" s="41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27">
        <f>T56*T$10+U56*U$10+V56*V$10+W56*W$10+X56*X$10+Y56*Y$10+Z56*Z$10+AA56*AA$10+AB56*AB$10+AC56*AC$10+AD$10*AD56+AE$10*AE56</f>
        <v>0</v>
      </c>
      <c r="AG56" s="112"/>
      <c r="AJ56" s="41">
        <v>0</v>
      </c>
      <c r="AK56" s="42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2">
        <v>0</v>
      </c>
      <c r="AV56" s="27">
        <f>AJ56*AJ$10+AK56*AK$10+AL56*AL$10+AM56*AM$10+AN56*AN$10+AO56*AO$10+AP56*AP$10+AQ56*AQ$10+AR56*AR$10+AS56*AS$10+AT$10*AT56+AU$10*AU56</f>
        <v>0</v>
      </c>
      <c r="AW56" s="112"/>
      <c r="AZ56" s="41">
        <v>0</v>
      </c>
      <c r="BA56" s="42">
        <v>0</v>
      </c>
      <c r="BB56" s="42">
        <v>0</v>
      </c>
      <c r="BC56" s="42">
        <v>0</v>
      </c>
      <c r="BD56" s="42">
        <v>0</v>
      </c>
      <c r="BE56" s="42">
        <v>0</v>
      </c>
      <c r="BF56" s="42">
        <v>0</v>
      </c>
      <c r="BG56" s="42">
        <v>0</v>
      </c>
      <c r="BH56" s="42">
        <v>0</v>
      </c>
      <c r="BI56" s="42">
        <v>0</v>
      </c>
      <c r="BJ56" s="42">
        <v>0</v>
      </c>
      <c r="BK56" s="42">
        <v>0</v>
      </c>
      <c r="BL56" s="27">
        <f>AZ56*AZ$10+BA56*BA$10+BB56*BB$10+BC56*BC$10+BD56*BD$10+BE56*BE$10+BF56*BF$10+BG56*BG$10+BH56*BH$10+BI56*BI$10+BJ$10*BJ56+BK$10*BK56</f>
        <v>0</v>
      </c>
      <c r="BM56" s="112"/>
      <c r="BP56" s="41">
        <v>0</v>
      </c>
      <c r="BQ56" s="42">
        <v>0</v>
      </c>
      <c r="BR56" s="42">
        <v>0</v>
      </c>
      <c r="BS56" s="42">
        <v>0</v>
      </c>
      <c r="BT56" s="42">
        <v>0</v>
      </c>
      <c r="BU56" s="42">
        <v>0</v>
      </c>
      <c r="BV56" s="42">
        <v>0</v>
      </c>
      <c r="BW56" s="42">
        <v>0</v>
      </c>
      <c r="BX56" s="42">
        <v>0</v>
      </c>
      <c r="BY56" s="42">
        <v>0</v>
      </c>
      <c r="BZ56" s="42">
        <v>0</v>
      </c>
      <c r="CA56" s="42">
        <v>0</v>
      </c>
      <c r="CB56" s="27">
        <f>BP56*BP$10+BQ56*BQ$10+BR56*BR$10+BS56*BS$10+BT56*BT$10+BU56*BU$10+BV56*BV$10+BW56*BW$10+BX56*BX$10+BY56*BY$10+BZ$10*BZ56+CA$10*CA56</f>
        <v>0</v>
      </c>
      <c r="CC56" s="112"/>
    </row>
    <row r="57" spans="1:81" ht="15" customHeight="1" thickBot="1" x14ac:dyDescent="0.3">
      <c r="A57" s="137"/>
      <c r="B57" s="141"/>
      <c r="C57" s="142"/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6">
        <f>P54+P55+P56</f>
        <v>0</v>
      </c>
      <c r="Q57" s="113"/>
      <c r="T57" s="47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6">
        <f>AF54+AF55+AF56</f>
        <v>0</v>
      </c>
      <c r="AG57" s="113"/>
      <c r="AJ57" s="47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6">
        <f>AV54+AV55+AV56</f>
        <v>0</v>
      </c>
      <c r="AW57" s="113"/>
      <c r="AZ57" s="47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6">
        <f>BL54+BL55+BL56</f>
        <v>0</v>
      </c>
      <c r="BM57" s="113"/>
      <c r="BP57" s="47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6">
        <f>CB54+CB55+CB56</f>
        <v>0</v>
      </c>
      <c r="CC57" s="113"/>
    </row>
    <row r="58" spans="1:81" ht="14.25" customHeight="1" x14ac:dyDescent="0.2">
      <c r="A58" s="137"/>
      <c r="B58" s="141"/>
      <c r="C58" s="142"/>
      <c r="D58" s="10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27">
        <f>D58*D$11+E58*E$11+F58*F$11+G58*G$11+H58*H$11+I58*I$11+J58*J$11+K58*K$11+L58*L$11+M58*M$11+N$11*N58+O$11*O58</f>
        <v>0</v>
      </c>
      <c r="Q58" s="114">
        <f>P61*1000/(MAX(P$21,P$29,P$37,P$45,P$53,P$61,P$69,P$77,P$85,P$93))</f>
        <v>0</v>
      </c>
      <c r="T58" s="10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27">
        <f>T58*T$11+U58*U$11+V58*V$11+W58*W$11+X58*X$11+Y58*Y$11+Z58*Z$11+AA58*AA$11+AB58*AB$11+AC58*AC$11+AD$11*AD58+AE$11*AE58</f>
        <v>0</v>
      </c>
      <c r="AG58" s="114">
        <f>AF61*1000/(MAX(AF$21,AF$29,AF$37,AF$45,AF$53,AF$61,AF$69,AF$77,AF$85,AF$93))</f>
        <v>0</v>
      </c>
      <c r="AJ58" s="10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27">
        <f>AJ58*AJ$11+AK58*AK$11+AL58*AL$11+AM58*AM$11+AN58*AN$11+AO58*AO$11+AP58*AP$11+AQ58*AQ$11+AR58*AR$11+AS58*AS$11+AT$11*AT58+AU$11*AU58</f>
        <v>0</v>
      </c>
      <c r="AW58" s="114">
        <f>AV61*1000/(MAX(AV$21,AV$29,AV$37,AV$45,AV$53,AV$61,AV$69,AV$77,AV$85,AV$93))</f>
        <v>0</v>
      </c>
      <c r="AZ58" s="10">
        <v>0</v>
      </c>
      <c r="BA58" s="11">
        <v>0</v>
      </c>
      <c r="BB58" s="11">
        <v>0</v>
      </c>
      <c r="BC58" s="11">
        <v>0</v>
      </c>
      <c r="BD58" s="11">
        <v>0</v>
      </c>
      <c r="BE58" s="11">
        <v>0</v>
      </c>
      <c r="BF58" s="11">
        <v>0</v>
      </c>
      <c r="BG58" s="11">
        <v>0</v>
      </c>
      <c r="BH58" s="11">
        <v>0</v>
      </c>
      <c r="BI58" s="11">
        <v>0</v>
      </c>
      <c r="BJ58" s="11">
        <v>0</v>
      </c>
      <c r="BK58" s="11">
        <v>0</v>
      </c>
      <c r="BL58" s="27">
        <f>AZ58*AZ$11+BA58*BA$11+BB58*BB$11+BC58*BC$11+BD58*BD$11+BE58*BE$11+BF58*BF$11+BG58*BG$11+BH58*BH$11+BI58*BI$11+BJ$11*BJ58+BK$11*BK58</f>
        <v>0</v>
      </c>
      <c r="BM58" s="114" t="e">
        <f>BL61*1000/(MAX(BL$21,BL$29,BL$37,BL$45,BL$53,BL$61,BL$69,BL$77,BL$85,BL$93))</f>
        <v>#DIV/0!</v>
      </c>
      <c r="BP58" s="10">
        <v>0</v>
      </c>
      <c r="BQ58" s="11"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27">
        <f>BP58*BP$11+BQ58*BQ$11+BR58*BR$11+BS58*BS$11+BT58*BT$11+BU58*BU$11+BV58*BV$11+BW58*BW$11+BX58*BX$11+BY58*BY$11+BZ$11*BZ58+CA$11*CA58</f>
        <v>0</v>
      </c>
      <c r="CC58" s="114">
        <f>CB61*1000/(MAX(CB$21,CB$29,CB$37,CB$45,CB$53,CB$61,CB$69,CB$77,CB$85,CB$93))</f>
        <v>0</v>
      </c>
    </row>
    <row r="59" spans="1:81" ht="12.75" customHeight="1" thickBot="1" x14ac:dyDescent="0.25">
      <c r="A59" s="137"/>
      <c r="B59" s="141"/>
      <c r="C59" s="142"/>
      <c r="D59" s="13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7">
        <f>D59*D$11+E59*E$11+F59*F$11+G59*G$11+H59*H$11+I59*I$11+J59*J$11+K59*K$11+L59*L$11+M59*M$11+N$11*N59+O$11*O59</f>
        <v>0</v>
      </c>
      <c r="Q59" s="115"/>
      <c r="T59" s="13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27">
        <f>T59*T$11+U59*U$11+V59*V$11+W59*W$11+X59*X$11+Y59*Y$11+Z59*Z$11+AA59*AA$11+AB59*AB$11+AC59*AC$11+AD$11*AD59+AE$11*AE59</f>
        <v>0</v>
      </c>
      <c r="AG59" s="115"/>
      <c r="AJ59" s="13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27">
        <f>AJ59*AJ$11+AK59*AK$11+AL59*AL$11+AM59*AM$11+AN59*AN$11+AO59*AO$11+AP59*AP$11+AQ59*AQ$11+AR59*AR$11+AS59*AS$11+AT$11*AT59+AU$11*AU59</f>
        <v>0</v>
      </c>
      <c r="AW59" s="115"/>
      <c r="AZ59" s="13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27">
        <f>AZ59*AZ$11+BA59*BA$11+BB59*BB$11+BC59*BC$11+BD59*BD$11+BE59*BE$11+BF59*BF$11+BG59*BG$11+BH59*BH$11+BI59*BI$11+BJ$11*BJ59+BK$11*BK59</f>
        <v>0</v>
      </c>
      <c r="BM59" s="115"/>
      <c r="BP59" s="13">
        <v>0</v>
      </c>
      <c r="BQ59" s="14">
        <v>0</v>
      </c>
      <c r="BR59" s="14">
        <v>0</v>
      </c>
      <c r="BS59" s="14">
        <v>0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27">
        <f>BP59*BP$11+BQ59*BQ$11+BR59*BR$11+BS59*BS$11+BT59*BT$11+BU59*BU$11+BV59*BV$11+BW59*BW$11+BX59*BX$11+BY59*BY$11+BZ$11*BZ59+CA$11*CA59</f>
        <v>0</v>
      </c>
      <c r="CC59" s="115"/>
    </row>
    <row r="60" spans="1:81" ht="12.75" customHeight="1" thickBot="1" x14ac:dyDescent="0.25">
      <c r="A60" s="137"/>
      <c r="B60" s="36" t="s">
        <v>9</v>
      </c>
      <c r="C60" s="36" t="s">
        <v>91</v>
      </c>
      <c r="D60" s="13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7">
        <f>D60*D$11+E60*E$11+F60*F$11+G60*G$11+H60*H$11+I60*I$11+J60*J$11+K60*K$11+L60*L$11+M60*M$11+N$11*N60+O$11*O60</f>
        <v>0</v>
      </c>
      <c r="Q60" s="115"/>
      <c r="T60" s="13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27">
        <f>T60*T$11+U60*U$11+V60*V$11+W60*W$11+X60*X$11+Y60*Y$11+Z60*Z$11+AA60*AA$11+AB60*AB$11+AC60*AC$11+AD$11*AD60+AE$11*AE60</f>
        <v>0</v>
      </c>
      <c r="AG60" s="115"/>
      <c r="AJ60" s="13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27">
        <f>AJ60*AJ$11+AK60*AK$11+AL60*AL$11+AM60*AM$11+AN60*AN$11+AO60*AO$11+AP60*AP$11+AQ60*AQ$11+AR60*AR$11+AS60*AS$11+AT$11*AT60+AU$11*AU60</f>
        <v>0</v>
      </c>
      <c r="AW60" s="115"/>
      <c r="AZ60" s="13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27">
        <f>AZ60*AZ$11+BA60*BA$11+BB60*BB$11+BC60*BC$11+BD60*BD$11+BE60*BE$11+BF60*BF$11+BG60*BG$11+BH60*BH$11+BI60*BI$11+BJ$11*BJ60+BK$11*BK60</f>
        <v>0</v>
      </c>
      <c r="BM60" s="115"/>
      <c r="BP60" s="13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27">
        <f>BP60*BP$11+BQ60*BQ$11+BR60*BR$11+BS60*BS$11+BT60*BT$11+BU60*BU$11+BV60*BV$11+BW60*BW$11+BX60*BX$11+BY60*BY$11+BZ$11*BZ60+CA$11*CA60</f>
        <v>0</v>
      </c>
      <c r="CC60" s="115"/>
    </row>
    <row r="61" spans="1:81" ht="15" customHeight="1" thickBot="1" x14ac:dyDescent="0.3">
      <c r="A61" s="138"/>
      <c r="B61" s="37">
        <f>Q54</f>
        <v>0</v>
      </c>
      <c r="C61" s="38">
        <f>Q58</f>
        <v>0</v>
      </c>
      <c r="D61" s="47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35">
        <f>P58+P59+P60</f>
        <v>0</v>
      </c>
      <c r="Q61" s="116"/>
      <c r="T61" s="47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35">
        <f>AF58+AF59+AF60</f>
        <v>0</v>
      </c>
      <c r="AG61" s="116"/>
      <c r="AJ61" s="47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35">
        <f>AV58+AV59+AV60</f>
        <v>0</v>
      </c>
      <c r="AW61" s="116"/>
      <c r="AZ61" s="47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35">
        <f>BL58+BL59+BL60</f>
        <v>0</v>
      </c>
      <c r="BM61" s="116"/>
      <c r="BP61" s="47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35">
        <f>CB58+CB59+CB60</f>
        <v>0</v>
      </c>
      <c r="CC61" s="116"/>
    </row>
    <row r="62" spans="1:81" ht="14.25" customHeight="1" x14ac:dyDescent="0.2">
      <c r="A62" s="136" t="e">
        <f>Clasifficación!#REF!</f>
        <v>#REF!</v>
      </c>
      <c r="B62" s="139" t="e">
        <f>Clasifficación!#REF!</f>
        <v>#REF!</v>
      </c>
      <c r="C62" s="140"/>
      <c r="D62" s="39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26">
        <f>D62*D$10+E62*E$10+F62*F$10+G62*G$10+H62*H$10+I62*I$10+J62*J$10+K62*K$10+L62*L$10+M62*M$10+N$10*N62+O$10*O62</f>
        <v>0</v>
      </c>
      <c r="Q62" s="111">
        <f>P65*1000/(MAX(P$17,P$25,P$33,P$41,P$49,P$57,P$65,P$73,P$81,P$89))</f>
        <v>0</v>
      </c>
      <c r="T62" s="39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26">
        <f>T62*T$10+U62*U$10+V62*V$10+W62*W$10+X62*X$10+Y62*Y$10+Z62*Z$10+AA62*AA$10+AB62*AB$10+AC62*AC$10+AD$10*AD62+AE$10*AE62</f>
        <v>0</v>
      </c>
      <c r="AG62" s="111">
        <f>AF65*1000/(MAX(AF$17,AF$25,AF$33,AF$41,AF$49,AF$57,AF$65,AF$73,AF$81,AF$89))</f>
        <v>0</v>
      </c>
      <c r="AJ62" s="39">
        <v>0</v>
      </c>
      <c r="AK62" s="40">
        <v>0</v>
      </c>
      <c r="AL62" s="40">
        <v>0</v>
      </c>
      <c r="AM62" s="40">
        <v>0</v>
      </c>
      <c r="AN62" s="40">
        <v>0</v>
      </c>
      <c r="AO62" s="40">
        <v>0</v>
      </c>
      <c r="AP62" s="40">
        <v>0</v>
      </c>
      <c r="AQ62" s="40">
        <v>0</v>
      </c>
      <c r="AR62" s="40">
        <v>0</v>
      </c>
      <c r="AS62" s="40">
        <v>0</v>
      </c>
      <c r="AT62" s="40">
        <v>0</v>
      </c>
      <c r="AU62" s="40">
        <v>0</v>
      </c>
      <c r="AV62" s="26">
        <f>AJ62*AJ$10+AK62*AK$10+AL62*AL$10+AM62*AM$10+AN62*AN$10+AO62*AO$10+AP62*AP$10+AQ62*AQ$10+AR62*AR$10+AS62*AS$10+AT$10*AT62+AU$10*AU62</f>
        <v>0</v>
      </c>
      <c r="AW62" s="111">
        <f>AV65*1000/(MAX(AV$17,AV$25,AV$33,AV$41,AV$49,AV$57,AV$65,AV$73,AV$81,AV$89))</f>
        <v>0</v>
      </c>
      <c r="AZ62" s="39">
        <v>0</v>
      </c>
      <c r="BA62" s="40">
        <v>0</v>
      </c>
      <c r="BB62" s="40">
        <v>0</v>
      </c>
      <c r="BC62" s="40">
        <v>0</v>
      </c>
      <c r="BD62" s="40">
        <v>0</v>
      </c>
      <c r="BE62" s="40">
        <v>0</v>
      </c>
      <c r="BF62" s="40">
        <v>0</v>
      </c>
      <c r="BG62" s="40">
        <v>0</v>
      </c>
      <c r="BH62" s="40">
        <v>0</v>
      </c>
      <c r="BI62" s="40">
        <v>0</v>
      </c>
      <c r="BJ62" s="40">
        <v>0</v>
      </c>
      <c r="BK62" s="40">
        <v>0</v>
      </c>
      <c r="BL62" s="26">
        <f>AZ62*AZ$10+BA62*BA$10+BB62*BB$10+BC62*BC$10+BD62*BD$10+BE62*BE$10+BF62*BF$10+BG62*BG$10+BH62*BH$10+BI62*BI$10+BJ$10*BJ62+BK$10*BK62</f>
        <v>0</v>
      </c>
      <c r="BM62" s="111">
        <f>BL65*1000/(MAX(BL$17,BL$25,BL$33,BL$41,BL$49,BL$57,BL$65,BL$73,BL$81,BL$89))</f>
        <v>0</v>
      </c>
      <c r="BP62" s="39">
        <v>0</v>
      </c>
      <c r="BQ62" s="40">
        <v>0</v>
      </c>
      <c r="BR62" s="40">
        <v>0</v>
      </c>
      <c r="BS62" s="40">
        <v>0</v>
      </c>
      <c r="BT62" s="40">
        <v>0</v>
      </c>
      <c r="BU62" s="40">
        <v>0</v>
      </c>
      <c r="BV62" s="40">
        <v>0</v>
      </c>
      <c r="BW62" s="40">
        <v>0</v>
      </c>
      <c r="BX62" s="40">
        <v>0</v>
      </c>
      <c r="BY62" s="40">
        <v>0</v>
      </c>
      <c r="BZ62" s="40">
        <v>0</v>
      </c>
      <c r="CA62" s="40">
        <v>0</v>
      </c>
      <c r="CB62" s="26">
        <f>BP62*BP$10+BQ62*BQ$10+BR62*BR$10+BS62*BS$10+BT62*BT$10+BU62*BU$10+BV62*BV$10+BW62*BW$10+BX62*BX$10+BY62*BY$10+BZ$10*BZ62+CA$10*CA62</f>
        <v>0</v>
      </c>
      <c r="CC62" s="111">
        <f>CB65*1000/(MAX(CB$17,CB$25,CB$33,CB$41,CB$49,CB$57,CB$65,CB$73,CB$81,CB$89))</f>
        <v>0</v>
      </c>
    </row>
    <row r="63" spans="1:81" ht="12.75" customHeight="1" x14ac:dyDescent="0.2">
      <c r="A63" s="137"/>
      <c r="B63" s="141"/>
      <c r="C63" s="142"/>
      <c r="D63" s="41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27">
        <f>D63*D$10+E63*E$10+F63*F$10+G63*G$10+H63*H$10+I63*I$10+J63*J$10+K63*K$10+L63*L$10+M63*M$10+N$10*N63+O$10*O63</f>
        <v>0</v>
      </c>
      <c r="Q63" s="112"/>
      <c r="T63" s="41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27">
        <f>T63*T$10+U63*U$10+V63*V$10+W63*W$10+X63*X$10+Y63*Y$10+Z63*Z$10+AA63*AA$10+AB63*AB$10+AC63*AC$10+AD$10*AD63+AE$10*AE63</f>
        <v>0</v>
      </c>
      <c r="AG63" s="112"/>
      <c r="AJ63" s="41">
        <v>0</v>
      </c>
      <c r="AK63" s="42">
        <v>0</v>
      </c>
      <c r="AL63" s="42">
        <v>0</v>
      </c>
      <c r="AM63" s="42">
        <v>0</v>
      </c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27">
        <f>AJ63*AJ$10+AK63*AK$10+AL63*AL$10+AM63*AM$10+AN63*AN$10+AO63*AO$10+AP63*AP$10+AQ63*AQ$10+AR63*AR$10+AS63*AS$10+AT$10*AT63+AU$10*AU63</f>
        <v>0</v>
      </c>
      <c r="AW63" s="112"/>
      <c r="AZ63" s="41">
        <v>0</v>
      </c>
      <c r="BA63" s="42">
        <v>0</v>
      </c>
      <c r="BB63" s="42">
        <v>0</v>
      </c>
      <c r="BC63" s="42">
        <v>0</v>
      </c>
      <c r="BD63" s="42">
        <v>0</v>
      </c>
      <c r="BE63" s="42">
        <v>0</v>
      </c>
      <c r="BF63" s="42">
        <v>0</v>
      </c>
      <c r="BG63" s="42">
        <v>0</v>
      </c>
      <c r="BH63" s="42">
        <v>0</v>
      </c>
      <c r="BI63" s="42">
        <v>0</v>
      </c>
      <c r="BJ63" s="42">
        <v>0</v>
      </c>
      <c r="BK63" s="42">
        <v>0</v>
      </c>
      <c r="BL63" s="27">
        <f>AZ63*AZ$10+BA63*BA$10+BB63*BB$10+BC63*BC$10+BD63*BD$10+BE63*BE$10+BF63*BF$10+BG63*BG$10+BH63*BH$10+BI63*BI$10+BJ$10*BJ63+BK$10*BK63</f>
        <v>0</v>
      </c>
      <c r="BM63" s="112"/>
      <c r="BP63" s="41">
        <v>0</v>
      </c>
      <c r="BQ63" s="42">
        <v>0</v>
      </c>
      <c r="BR63" s="42">
        <v>0</v>
      </c>
      <c r="BS63" s="42">
        <v>0</v>
      </c>
      <c r="BT63" s="42">
        <v>0</v>
      </c>
      <c r="BU63" s="42">
        <v>0</v>
      </c>
      <c r="BV63" s="42">
        <v>0</v>
      </c>
      <c r="BW63" s="42">
        <v>0</v>
      </c>
      <c r="BX63" s="42">
        <v>0</v>
      </c>
      <c r="BY63" s="42">
        <v>0</v>
      </c>
      <c r="BZ63" s="42">
        <v>0</v>
      </c>
      <c r="CA63" s="42">
        <v>0</v>
      </c>
      <c r="CB63" s="27">
        <f>BP63*BP$10+BQ63*BQ$10+BR63*BR$10+BS63*BS$10+BT63*BT$10+BU63*BU$10+BV63*BV$10+BW63*BW$10+BX63*BX$10+BY63*BY$10+BZ$10*BZ63+CA$10*CA63</f>
        <v>0</v>
      </c>
      <c r="CC63" s="112"/>
    </row>
    <row r="64" spans="1:81" ht="12.75" customHeight="1" x14ac:dyDescent="0.2">
      <c r="A64" s="137"/>
      <c r="B64" s="141"/>
      <c r="C64" s="142"/>
      <c r="D64" s="41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27">
        <f>D64*D$10+E64*E$10+F64*F$10+G64*G$10+H64*H$10+I64*I$10+J64*J$10+K64*K$10+L64*L$10+M64*M$10+N$10*N64+O$10*O64</f>
        <v>0</v>
      </c>
      <c r="Q64" s="112"/>
      <c r="T64" s="41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27">
        <f>T64*T$10+U64*U$10+V64*V$10+W64*W$10+X64*X$10+Y64*Y$10+Z64*Z$10+AA64*AA$10+AB64*AB$10+AC64*AC$10+AD$10*AD64+AE$10*AE64</f>
        <v>0</v>
      </c>
      <c r="AG64" s="112"/>
      <c r="AJ64" s="41">
        <v>0</v>
      </c>
      <c r="AK64" s="42">
        <v>0</v>
      </c>
      <c r="AL64" s="42">
        <v>0</v>
      </c>
      <c r="AM64" s="42">
        <v>0</v>
      </c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27">
        <f>AJ64*AJ$10+AK64*AK$10+AL64*AL$10+AM64*AM$10+AN64*AN$10+AO64*AO$10+AP64*AP$10+AQ64*AQ$10+AR64*AR$10+AS64*AS$10+AT$10*AT64+AU$10*AU64</f>
        <v>0</v>
      </c>
      <c r="AW64" s="112"/>
      <c r="AZ64" s="41">
        <v>0</v>
      </c>
      <c r="BA64" s="42">
        <v>0</v>
      </c>
      <c r="BB64" s="42">
        <v>0</v>
      </c>
      <c r="BC64" s="42">
        <v>0</v>
      </c>
      <c r="BD64" s="42">
        <v>0</v>
      </c>
      <c r="BE64" s="42">
        <v>0</v>
      </c>
      <c r="BF64" s="42">
        <v>0</v>
      </c>
      <c r="BG64" s="42">
        <v>0</v>
      </c>
      <c r="BH64" s="42">
        <v>0</v>
      </c>
      <c r="BI64" s="42">
        <v>0</v>
      </c>
      <c r="BJ64" s="42">
        <v>0</v>
      </c>
      <c r="BK64" s="42">
        <v>0</v>
      </c>
      <c r="BL64" s="27">
        <f>AZ64*AZ$10+BA64*BA$10+BB64*BB$10+BC64*BC$10+BD64*BD$10+BE64*BE$10+BF64*BF$10+BG64*BG$10+BH64*BH$10+BI64*BI$10+BJ$10*BJ64+BK$10*BK64</f>
        <v>0</v>
      </c>
      <c r="BM64" s="112"/>
      <c r="BP64" s="41">
        <v>0</v>
      </c>
      <c r="BQ64" s="42">
        <v>0</v>
      </c>
      <c r="BR64" s="42">
        <v>0</v>
      </c>
      <c r="BS64" s="42">
        <v>0</v>
      </c>
      <c r="BT64" s="42">
        <v>0</v>
      </c>
      <c r="BU64" s="42">
        <v>0</v>
      </c>
      <c r="BV64" s="42">
        <v>0</v>
      </c>
      <c r="BW64" s="42">
        <v>0</v>
      </c>
      <c r="BX64" s="42">
        <v>0</v>
      </c>
      <c r="BY64" s="42">
        <v>0</v>
      </c>
      <c r="BZ64" s="42">
        <v>0</v>
      </c>
      <c r="CA64" s="42">
        <v>0</v>
      </c>
      <c r="CB64" s="27">
        <f>BP64*BP$10+BQ64*BQ$10+BR64*BR$10+BS64*BS$10+BT64*BT$10+BU64*BU$10+BV64*BV$10+BW64*BW$10+BX64*BX$10+BY64*BY$10+BZ$10*BZ64+CA$10*CA64</f>
        <v>0</v>
      </c>
      <c r="CC64" s="112"/>
    </row>
    <row r="65" spans="1:81" ht="15" customHeight="1" thickBot="1" x14ac:dyDescent="0.3">
      <c r="A65" s="137"/>
      <c r="B65" s="141"/>
      <c r="C65" s="142"/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6">
        <f>P62+P63+P64</f>
        <v>0</v>
      </c>
      <c r="Q65" s="113"/>
      <c r="T65" s="47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6">
        <f>AF62+AF63+AF64</f>
        <v>0</v>
      </c>
      <c r="AG65" s="113"/>
      <c r="AJ65" s="47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6">
        <f>AV62+AV63+AV64</f>
        <v>0</v>
      </c>
      <c r="AW65" s="113"/>
      <c r="AZ65" s="47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6">
        <f>BL62+BL63+BL64</f>
        <v>0</v>
      </c>
      <c r="BM65" s="113"/>
      <c r="BP65" s="47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6">
        <f>CB62+CB63+CB64</f>
        <v>0</v>
      </c>
      <c r="CC65" s="113"/>
    </row>
    <row r="66" spans="1:81" ht="14.25" customHeight="1" x14ac:dyDescent="0.2">
      <c r="A66" s="137"/>
      <c r="B66" s="141"/>
      <c r="C66" s="142"/>
      <c r="D66" s="10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27">
        <f>D66*D$11+E66*E$11+F66*F$11+G66*G$11+H66*H$11+I66*I$11+J66*J$11+K66*K$11+L66*L$11+M66*M$11+N$11*N66+O$11*O66</f>
        <v>0</v>
      </c>
      <c r="Q66" s="114">
        <f>P69*1000/(MAX(P$21,P$29,P$37,P$45,P$53,P$61,P$69,P$77,P$85,P$93))</f>
        <v>0</v>
      </c>
      <c r="T66" s="10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27">
        <f>T66*T$11+U66*U$11+V66*V$11+W66*W$11+X66*X$11+Y66*Y$11+Z66*Z$11+AA66*AA$11+AB66*AB$11+AC66*AC$11+AD$11*AD66+AE$11*AE66</f>
        <v>0</v>
      </c>
      <c r="AG66" s="114">
        <f>AF69*1000/(MAX(AF$21,AF$29,AF$37,AF$45,AF$53,AF$61,AF$69,AF$77,AF$85,AF$93))</f>
        <v>0</v>
      </c>
      <c r="AJ66" s="10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27">
        <f>AJ66*AJ$11+AK66*AK$11+AL66*AL$11+AM66*AM$11+AN66*AN$11+AO66*AO$11+AP66*AP$11+AQ66*AQ$11+AR66*AR$11+AS66*AS$11+AT$11*AT66+AU$11*AU66</f>
        <v>0</v>
      </c>
      <c r="AW66" s="114">
        <f>AV69*1000/(MAX(AV$21,AV$29,AV$37,AV$45,AV$53,AV$61,AV$69,AV$77,AV$85,AV$93))</f>
        <v>0</v>
      </c>
      <c r="AZ66" s="10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27">
        <f>AZ66*AZ$11+BA66*BA$11+BB66*BB$11+BC66*BC$11+BD66*BD$11+BE66*BE$11+BF66*BF$11+BG66*BG$11+BH66*BH$11+BI66*BI$11+BJ$11*BJ66+BK$11*BK66</f>
        <v>0</v>
      </c>
      <c r="BM66" s="114" t="e">
        <f>BL69*1000/(MAX(BL$21,BL$29,BL$37,BL$45,BL$53,BL$61,BL$69,BL$77,BL$85,BL$93))</f>
        <v>#DIV/0!</v>
      </c>
      <c r="BP66" s="10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27">
        <f>BP66*BP$11+BQ66*BQ$11+BR66*BR$11+BS66*BS$11+BT66*BT$11+BU66*BU$11+BV66*BV$11+BW66*BW$11+BX66*BX$11+BY66*BY$11+BZ$11*BZ66+CA$11*CA66</f>
        <v>0</v>
      </c>
      <c r="CC66" s="114">
        <f>CB69*1000/(MAX(CB$21,CB$29,CB$37,CB$45,CB$53,CB$61,CB$69,CB$77,CB$85,CB$93))</f>
        <v>0</v>
      </c>
    </row>
    <row r="67" spans="1:81" ht="12.75" customHeight="1" thickBot="1" x14ac:dyDescent="0.25">
      <c r="A67" s="137"/>
      <c r="B67" s="141"/>
      <c r="C67" s="142"/>
      <c r="D67" s="13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7">
        <f>D67*D$11+E67*E$11+F67*F$11+G67*G$11+H67*H$11+I67*I$11+J67*J$11+K67*K$11+L67*L$11+M67*M$11+N$11*N67+O$11*O67</f>
        <v>0</v>
      </c>
      <c r="Q67" s="115"/>
      <c r="T67" s="13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27">
        <f>T67*T$11+U67*U$11+V67*V$11+W67*W$11+X67*X$11+Y67*Y$11+Z67*Z$11+AA67*AA$11+AB67*AB$11+AC67*AC$11+AD$11*AD67+AE$11*AE67</f>
        <v>0</v>
      </c>
      <c r="AG67" s="115"/>
      <c r="AJ67" s="13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27">
        <f>AJ67*AJ$11+AK67*AK$11+AL67*AL$11+AM67*AM$11+AN67*AN$11+AO67*AO$11+AP67*AP$11+AQ67*AQ$11+AR67*AR$11+AS67*AS$11+AT$11*AT67+AU$11*AU67</f>
        <v>0</v>
      </c>
      <c r="AW67" s="115"/>
      <c r="AZ67" s="13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27">
        <f>AZ67*AZ$11+BA67*BA$11+BB67*BB$11+BC67*BC$11+BD67*BD$11+BE67*BE$11+BF67*BF$11+BG67*BG$11+BH67*BH$11+BI67*BI$11+BJ$11*BJ67+BK$11*BK67</f>
        <v>0</v>
      </c>
      <c r="BM67" s="115"/>
      <c r="BP67" s="13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27">
        <f>BP67*BP$11+BQ67*BQ$11+BR67*BR$11+BS67*BS$11+BT67*BT$11+BU67*BU$11+BV67*BV$11+BW67*BW$11+BX67*BX$11+BY67*BY$11+BZ$11*BZ67+CA$11*CA67</f>
        <v>0</v>
      </c>
      <c r="CC67" s="115"/>
    </row>
    <row r="68" spans="1:81" ht="12.75" customHeight="1" thickBot="1" x14ac:dyDescent="0.25">
      <c r="A68" s="137"/>
      <c r="B68" s="36" t="s">
        <v>9</v>
      </c>
      <c r="C68" s="36" t="s">
        <v>91</v>
      </c>
      <c r="D68" s="13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7">
        <f>D68*D$11+E68*E$11+F68*F$11+G68*G$11+H68*H$11+I68*I$11+J68*J$11+K68*K$11+L68*L$11+M68*M$11+N$11*N68+O$11*O68</f>
        <v>0</v>
      </c>
      <c r="Q68" s="115"/>
      <c r="T68" s="13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27">
        <f>T68*T$11+U68*U$11+V68*V$11+W68*W$11+X68*X$11+Y68*Y$11+Z68*Z$11+AA68*AA$11+AB68*AB$11+AC68*AC$11+AD$11*AD68+AE$11*AE68</f>
        <v>0</v>
      </c>
      <c r="AG68" s="115"/>
      <c r="AJ68" s="13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27">
        <f>AJ68*AJ$11+AK68*AK$11+AL68*AL$11+AM68*AM$11+AN68*AN$11+AO68*AO$11+AP68*AP$11+AQ68*AQ$11+AR68*AR$11+AS68*AS$11+AT$11*AT68+AU$11*AU68</f>
        <v>0</v>
      </c>
      <c r="AW68" s="115"/>
      <c r="AZ68" s="13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0</v>
      </c>
      <c r="BL68" s="27">
        <f>AZ68*AZ$11+BA68*BA$11+BB68*BB$11+BC68*BC$11+BD68*BD$11+BE68*BE$11+BF68*BF$11+BG68*BG$11+BH68*BH$11+BI68*BI$11+BJ$11*BJ68+BK$11*BK68</f>
        <v>0</v>
      </c>
      <c r="BM68" s="115"/>
      <c r="BP68" s="13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>
        <v>0</v>
      </c>
      <c r="CA68" s="14">
        <v>0</v>
      </c>
      <c r="CB68" s="27">
        <f>BP68*BP$11+BQ68*BQ$11+BR68*BR$11+BS68*BS$11+BT68*BT$11+BU68*BU$11+BV68*BV$11+BW68*BW$11+BX68*BX$11+BY68*BY$11+BZ$11*BZ68+CA$11*CA68</f>
        <v>0</v>
      </c>
      <c r="CC68" s="115"/>
    </row>
    <row r="69" spans="1:81" ht="15" customHeight="1" thickBot="1" x14ac:dyDescent="0.3">
      <c r="A69" s="138"/>
      <c r="B69" s="37">
        <f>Q62</f>
        <v>0</v>
      </c>
      <c r="C69" s="38">
        <f>Q66</f>
        <v>0</v>
      </c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35">
        <f>P66+P67+P68</f>
        <v>0</v>
      </c>
      <c r="Q69" s="116"/>
      <c r="T69" s="47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35">
        <f>AF66+AF67+AF68</f>
        <v>0</v>
      </c>
      <c r="AG69" s="116"/>
      <c r="AJ69" s="47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35">
        <f>AV66+AV67+AV68</f>
        <v>0</v>
      </c>
      <c r="AW69" s="116"/>
      <c r="AZ69" s="47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35">
        <f>BL66+BL67+BL68</f>
        <v>0</v>
      </c>
      <c r="BM69" s="116"/>
      <c r="BP69" s="47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35">
        <f>CB66+CB67+CB68</f>
        <v>0</v>
      </c>
      <c r="CC69" s="116"/>
    </row>
    <row r="70" spans="1:81" ht="14.25" customHeight="1" x14ac:dyDescent="0.2">
      <c r="A70" s="136" t="e">
        <f>Clasifficación!#REF!</f>
        <v>#REF!</v>
      </c>
      <c r="B70" s="139" t="e">
        <f>Clasifficación!#REF!</f>
        <v>#REF!</v>
      </c>
      <c r="C70" s="140"/>
      <c r="D70" s="39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26">
        <f>D70*D$10+E70*E$10+F70*F$10+G70*G$10+H70*H$10+I70*I$10+J70*J$10+K70*K$10+L70*L$10+M70*M$10+N$10*N70+O$10*O70</f>
        <v>0</v>
      </c>
      <c r="Q70" s="111">
        <f>P73*1000/(MAX(P$17,P$25,P$33,P$41,P$49,P$57,P$65,P$73,P$81,P$89))</f>
        <v>0</v>
      </c>
      <c r="T70" s="39">
        <v>0</v>
      </c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26">
        <f>T70*T$10+U70*U$10+V70*V$10+W70*W$10+X70*X$10+Y70*Y$10+Z70*Z$10+AA70*AA$10+AB70*AB$10+AC70*AC$10+AD$10*AD70+AE$10*AE70</f>
        <v>0</v>
      </c>
      <c r="AG70" s="111">
        <f>AF73*1000/(MAX(AF$17,AF$25,AF$33,AF$41,AF$49,AF$57,AF$65,AF$73,AF$81,AF$89))</f>
        <v>0</v>
      </c>
      <c r="AJ70" s="39">
        <v>0</v>
      </c>
      <c r="AK70" s="40">
        <v>0</v>
      </c>
      <c r="AL70" s="40">
        <v>0</v>
      </c>
      <c r="AM70" s="40">
        <v>0</v>
      </c>
      <c r="AN70" s="40">
        <v>0</v>
      </c>
      <c r="AO70" s="40">
        <v>0</v>
      </c>
      <c r="AP70" s="40">
        <v>0</v>
      </c>
      <c r="AQ70" s="40">
        <v>0</v>
      </c>
      <c r="AR70" s="40">
        <v>0</v>
      </c>
      <c r="AS70" s="40">
        <v>0</v>
      </c>
      <c r="AT70" s="40">
        <v>0</v>
      </c>
      <c r="AU70" s="40">
        <v>0</v>
      </c>
      <c r="AV70" s="26">
        <f>AJ70*AJ$10+AK70*AK$10+AL70*AL$10+AM70*AM$10+AN70*AN$10+AO70*AO$10+AP70*AP$10+AQ70*AQ$10+AR70*AR$10+AS70*AS$10+AT$10*AT70+AU$10*AU70</f>
        <v>0</v>
      </c>
      <c r="AW70" s="111">
        <f>AV73*1000/(MAX(AV$17,AV$25,AV$33,AV$41,AV$49,AV$57,AV$65,AV$73,AV$81,AV$89))</f>
        <v>0</v>
      </c>
      <c r="AZ70" s="39">
        <v>0</v>
      </c>
      <c r="BA70" s="40">
        <v>0</v>
      </c>
      <c r="BB70" s="40">
        <v>0</v>
      </c>
      <c r="BC70" s="40">
        <v>0</v>
      </c>
      <c r="BD70" s="40">
        <v>0</v>
      </c>
      <c r="BE70" s="40">
        <v>0</v>
      </c>
      <c r="BF70" s="40">
        <v>0</v>
      </c>
      <c r="BG70" s="40">
        <v>0</v>
      </c>
      <c r="BH70" s="40">
        <v>0</v>
      </c>
      <c r="BI70" s="40">
        <v>0</v>
      </c>
      <c r="BJ70" s="40">
        <v>0</v>
      </c>
      <c r="BK70" s="40">
        <v>0</v>
      </c>
      <c r="BL70" s="26">
        <f>AZ70*AZ$10+BA70*BA$10+BB70*BB$10+BC70*BC$10+BD70*BD$10+BE70*BE$10+BF70*BF$10+BG70*BG$10+BH70*BH$10+BI70*BI$10+BJ$10*BJ70+BK$10*BK70</f>
        <v>0</v>
      </c>
      <c r="BM70" s="111">
        <f>BL73*1000/(MAX(BL$17,BL$25,BL$33,BL$41,BL$49,BL$57,BL$65,BL$73,BL$81,BL$89))</f>
        <v>0</v>
      </c>
      <c r="BP70" s="39">
        <v>0</v>
      </c>
      <c r="BQ70" s="40">
        <v>0</v>
      </c>
      <c r="BR70" s="40">
        <v>0</v>
      </c>
      <c r="BS70" s="40">
        <v>0</v>
      </c>
      <c r="BT70" s="40">
        <v>0</v>
      </c>
      <c r="BU70" s="40">
        <v>0</v>
      </c>
      <c r="BV70" s="40">
        <v>0</v>
      </c>
      <c r="BW70" s="40">
        <v>0</v>
      </c>
      <c r="BX70" s="40">
        <v>0</v>
      </c>
      <c r="BY70" s="40">
        <v>0</v>
      </c>
      <c r="BZ70" s="40">
        <v>0</v>
      </c>
      <c r="CA70" s="40">
        <v>0</v>
      </c>
      <c r="CB70" s="26">
        <f>BP70*BP$10+BQ70*BQ$10+BR70*BR$10+BS70*BS$10+BT70*BT$10+BU70*BU$10+BV70*BV$10+BW70*BW$10+BX70*BX$10+BY70*BY$10+BZ$10*BZ70+CA$10*CA70</f>
        <v>0</v>
      </c>
      <c r="CC70" s="111">
        <f>CB73*1000/(MAX(CB$17,CB$25,CB$33,CB$41,CB$49,CB$57,CB$65,CB$73,CB$81,CB$89))</f>
        <v>0</v>
      </c>
    </row>
    <row r="71" spans="1:81" ht="12.75" customHeight="1" x14ac:dyDescent="0.2">
      <c r="A71" s="137"/>
      <c r="B71" s="141"/>
      <c r="C71" s="142"/>
      <c r="D71" s="41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27">
        <f>D71*D$10+E71*E$10+F71*F$10+G71*G$10+H71*H$10+I71*I$10+J71*J$10+K71*K$10+L71*L$10+M71*M$10+N$10*N71+O$10*O71</f>
        <v>0</v>
      </c>
      <c r="Q71" s="112"/>
      <c r="T71" s="41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27">
        <f>T71*T$10+U71*U$10+V71*V$10+W71*W$10+X71*X$10+Y71*Y$10+Z71*Z$10+AA71*AA$10+AB71*AB$10+AC71*AC$10+AD$10*AD71+AE$10*AE71</f>
        <v>0</v>
      </c>
      <c r="AG71" s="112"/>
      <c r="AJ71" s="41">
        <v>0</v>
      </c>
      <c r="AK71" s="42">
        <v>0</v>
      </c>
      <c r="AL71" s="42">
        <v>0</v>
      </c>
      <c r="AM71" s="42">
        <v>0</v>
      </c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27">
        <f>AJ71*AJ$10+AK71*AK$10+AL71*AL$10+AM71*AM$10+AN71*AN$10+AO71*AO$10+AP71*AP$10+AQ71*AQ$10+AR71*AR$10+AS71*AS$10+AT$10*AT71+AU$10*AU71</f>
        <v>0</v>
      </c>
      <c r="AW71" s="112"/>
      <c r="AZ71" s="41">
        <v>0</v>
      </c>
      <c r="BA71" s="42">
        <v>0</v>
      </c>
      <c r="BB71" s="42">
        <v>0</v>
      </c>
      <c r="BC71" s="42">
        <v>0</v>
      </c>
      <c r="BD71" s="42">
        <v>0</v>
      </c>
      <c r="BE71" s="42">
        <v>0</v>
      </c>
      <c r="BF71" s="42">
        <v>0</v>
      </c>
      <c r="BG71" s="42">
        <v>0</v>
      </c>
      <c r="BH71" s="42">
        <v>0</v>
      </c>
      <c r="BI71" s="42">
        <v>0</v>
      </c>
      <c r="BJ71" s="42">
        <v>0</v>
      </c>
      <c r="BK71" s="42">
        <v>0</v>
      </c>
      <c r="BL71" s="27">
        <f>AZ71*AZ$10+BA71*BA$10+BB71*BB$10+BC71*BC$10+BD71*BD$10+BE71*BE$10+BF71*BF$10+BG71*BG$10+BH71*BH$10+BI71*BI$10+BJ$10*BJ71+BK$10*BK71</f>
        <v>0</v>
      </c>
      <c r="BM71" s="112"/>
      <c r="BP71" s="41">
        <v>0</v>
      </c>
      <c r="BQ71" s="42">
        <v>0</v>
      </c>
      <c r="BR71" s="42">
        <v>0</v>
      </c>
      <c r="BS71" s="42">
        <v>0</v>
      </c>
      <c r="BT71" s="42">
        <v>0</v>
      </c>
      <c r="BU71" s="42">
        <v>0</v>
      </c>
      <c r="BV71" s="42">
        <v>0</v>
      </c>
      <c r="BW71" s="42">
        <v>0</v>
      </c>
      <c r="BX71" s="42">
        <v>0</v>
      </c>
      <c r="BY71" s="42">
        <v>0</v>
      </c>
      <c r="BZ71" s="42">
        <v>0</v>
      </c>
      <c r="CA71" s="42">
        <v>0</v>
      </c>
      <c r="CB71" s="27">
        <f>BP71*BP$10+BQ71*BQ$10+BR71*BR$10+BS71*BS$10+BT71*BT$10+BU71*BU$10+BV71*BV$10+BW71*BW$10+BX71*BX$10+BY71*BY$10+BZ$10*BZ71+CA$10*CA71</f>
        <v>0</v>
      </c>
      <c r="CC71" s="112"/>
    </row>
    <row r="72" spans="1:81" ht="12.75" customHeight="1" x14ac:dyDescent="0.2">
      <c r="A72" s="137"/>
      <c r="B72" s="141"/>
      <c r="C72" s="142"/>
      <c r="D72" s="41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27">
        <f>D72*D$10+E72*E$10+F72*F$10+G72*G$10+H72*H$10+I72*I$10+J72*J$10+K72*K$10+L72*L$10+M72*M$10+N$10*N72+O$10*O72</f>
        <v>0</v>
      </c>
      <c r="Q72" s="112"/>
      <c r="T72" s="41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27">
        <f>T72*T$10+U72*U$10+V72*V$10+W72*W$10+X72*X$10+Y72*Y$10+Z72*Z$10+AA72*AA$10+AB72*AB$10+AC72*AC$10+AD$10*AD72+AE$10*AE72</f>
        <v>0</v>
      </c>
      <c r="AG72" s="112"/>
      <c r="AJ72" s="41">
        <v>0</v>
      </c>
      <c r="AK72" s="42">
        <v>0</v>
      </c>
      <c r="AL72" s="42">
        <v>0</v>
      </c>
      <c r="AM72" s="42">
        <v>0</v>
      </c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27">
        <f>AJ72*AJ$10+AK72*AK$10+AL72*AL$10+AM72*AM$10+AN72*AN$10+AO72*AO$10+AP72*AP$10+AQ72*AQ$10+AR72*AR$10+AS72*AS$10+AT$10*AT72+AU$10*AU72</f>
        <v>0</v>
      </c>
      <c r="AW72" s="112"/>
      <c r="AZ72" s="41">
        <v>0</v>
      </c>
      <c r="BA72" s="42">
        <v>0</v>
      </c>
      <c r="BB72" s="42">
        <v>0</v>
      </c>
      <c r="BC72" s="42">
        <v>0</v>
      </c>
      <c r="BD72" s="42">
        <v>0</v>
      </c>
      <c r="BE72" s="42">
        <v>0</v>
      </c>
      <c r="BF72" s="42">
        <v>0</v>
      </c>
      <c r="BG72" s="42">
        <v>0</v>
      </c>
      <c r="BH72" s="42">
        <v>0</v>
      </c>
      <c r="BI72" s="42">
        <v>0</v>
      </c>
      <c r="BJ72" s="42">
        <v>0</v>
      </c>
      <c r="BK72" s="42">
        <v>0</v>
      </c>
      <c r="BL72" s="27">
        <f>AZ72*AZ$10+BA72*BA$10+BB72*BB$10+BC72*BC$10+BD72*BD$10+BE72*BE$10+BF72*BF$10+BG72*BG$10+BH72*BH$10+BI72*BI$10+BJ$10*BJ72+BK$10*BK72</f>
        <v>0</v>
      </c>
      <c r="BM72" s="112"/>
      <c r="BP72" s="41">
        <v>0</v>
      </c>
      <c r="BQ72" s="42">
        <v>0</v>
      </c>
      <c r="BR72" s="42">
        <v>0</v>
      </c>
      <c r="BS72" s="42">
        <v>0</v>
      </c>
      <c r="BT72" s="42">
        <v>0</v>
      </c>
      <c r="BU72" s="42">
        <v>0</v>
      </c>
      <c r="BV72" s="42">
        <v>0</v>
      </c>
      <c r="BW72" s="42">
        <v>0</v>
      </c>
      <c r="BX72" s="42">
        <v>0</v>
      </c>
      <c r="BY72" s="42">
        <v>0</v>
      </c>
      <c r="BZ72" s="42">
        <v>0</v>
      </c>
      <c r="CA72" s="42">
        <v>0</v>
      </c>
      <c r="CB72" s="27">
        <f>BP72*BP$10+BQ72*BQ$10+BR72*BR$10+BS72*BS$10+BT72*BT$10+BU72*BU$10+BV72*BV$10+BW72*BW$10+BX72*BX$10+BY72*BY$10+BZ$10*BZ72+CA$10*CA72</f>
        <v>0</v>
      </c>
      <c r="CC72" s="112"/>
    </row>
    <row r="73" spans="1:81" ht="15" customHeight="1" thickBot="1" x14ac:dyDescent="0.3">
      <c r="A73" s="137"/>
      <c r="B73" s="141"/>
      <c r="C73" s="142"/>
      <c r="D73" s="47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6">
        <f>P70+P71+P72</f>
        <v>0</v>
      </c>
      <c r="Q73" s="113"/>
      <c r="T73" s="47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6">
        <f>AF70+AF71+AF72</f>
        <v>0</v>
      </c>
      <c r="AG73" s="113"/>
      <c r="AJ73" s="47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6">
        <f>AV70+AV71+AV72</f>
        <v>0</v>
      </c>
      <c r="AW73" s="113"/>
      <c r="AZ73" s="47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6">
        <f>BL70+BL71+BL72</f>
        <v>0</v>
      </c>
      <c r="BM73" s="113"/>
      <c r="BP73" s="47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6">
        <f>CB70+CB71+CB72</f>
        <v>0</v>
      </c>
      <c r="CC73" s="113"/>
    </row>
    <row r="74" spans="1:81" ht="14.25" customHeight="1" x14ac:dyDescent="0.2">
      <c r="A74" s="137"/>
      <c r="B74" s="141"/>
      <c r="C74" s="142"/>
      <c r="D74" s="10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27">
        <f>D74*D$11+E74*E$11+F74*F$11+G74*G$11+H74*H$11+I74*I$11+J74*J$11+K74*K$11+L74*L$11+M74*M$11+N$11*N74+O$11*O74</f>
        <v>0</v>
      </c>
      <c r="Q74" s="114">
        <f>P77*1000/(MAX(P$21,P$29,P$37,P$45,P$53,P$61,P$69,P$77,P$85,P$93))</f>
        <v>0</v>
      </c>
      <c r="T74" s="10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27">
        <f>T74*T$11+U74*U$11+V74*V$11+W74*W$11+X74*X$11+Y74*Y$11+Z74*Z$11+AA74*AA$11+AB74*AB$11+AC74*AC$11+AD$11*AD74+AE$11*AE74</f>
        <v>0</v>
      </c>
      <c r="AG74" s="114">
        <f>AF77*1000/(MAX(AF$21,AF$29,AF$37,AF$45,AF$53,AF$61,AF$69,AF$77,AF$85,AF$93))</f>
        <v>0</v>
      </c>
      <c r="AJ74" s="10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  <c r="AV74" s="27">
        <f>AJ74*AJ$11+AK74*AK$11+AL74*AL$11+AM74*AM$11+AN74*AN$11+AO74*AO$11+AP74*AP$11+AQ74*AQ$11+AR74*AR$11+AS74*AS$11+AT$11*AT74+AU$11*AU74</f>
        <v>0</v>
      </c>
      <c r="AW74" s="114">
        <f>AV77*1000/(MAX(AV$21,AV$29,AV$37,AV$45,AV$53,AV$61,AV$69,AV$77,AV$85,AV$93))</f>
        <v>0</v>
      </c>
      <c r="AZ74" s="10">
        <v>0</v>
      </c>
      <c r="BA74" s="11">
        <v>0</v>
      </c>
      <c r="BB74" s="11">
        <v>0</v>
      </c>
      <c r="BC74" s="11">
        <v>0</v>
      </c>
      <c r="BD74" s="11">
        <v>0</v>
      </c>
      <c r="BE74" s="11">
        <v>0</v>
      </c>
      <c r="BF74" s="11">
        <v>0</v>
      </c>
      <c r="BG74" s="11">
        <v>0</v>
      </c>
      <c r="BH74" s="11">
        <v>0</v>
      </c>
      <c r="BI74" s="11">
        <v>0</v>
      </c>
      <c r="BJ74" s="11">
        <v>0</v>
      </c>
      <c r="BK74" s="11">
        <v>0</v>
      </c>
      <c r="BL74" s="27">
        <f>AZ74*AZ$11+BA74*BA$11+BB74*BB$11+BC74*BC$11+BD74*BD$11+BE74*BE$11+BF74*BF$11+BG74*BG$11+BH74*BH$11+BI74*BI$11+BJ$11*BJ74+BK$11*BK74</f>
        <v>0</v>
      </c>
      <c r="BM74" s="114" t="e">
        <f>BL77*1000/(MAX(BL$21,BL$29,BL$37,BL$45,BL$53,BL$61,BL$69,BL$77,BL$85,BL$93))</f>
        <v>#DIV/0!</v>
      </c>
      <c r="BP74" s="10">
        <v>0</v>
      </c>
      <c r="BQ74" s="11">
        <v>0</v>
      </c>
      <c r="BR74" s="11">
        <v>0</v>
      </c>
      <c r="BS74" s="11">
        <v>0</v>
      </c>
      <c r="BT74" s="11">
        <v>0</v>
      </c>
      <c r="BU74" s="11">
        <v>0</v>
      </c>
      <c r="BV74" s="11">
        <v>0</v>
      </c>
      <c r="BW74" s="11">
        <v>0</v>
      </c>
      <c r="BX74" s="11">
        <v>0</v>
      </c>
      <c r="BY74" s="11">
        <v>0</v>
      </c>
      <c r="BZ74" s="11">
        <v>0</v>
      </c>
      <c r="CA74" s="11">
        <v>0</v>
      </c>
      <c r="CB74" s="27">
        <f>BP74*BP$11+BQ74*BQ$11+BR74*BR$11+BS74*BS$11+BT74*BT$11+BU74*BU$11+BV74*BV$11+BW74*BW$11+BX74*BX$11+BY74*BY$11+BZ$11*BZ74+CA$11*CA74</f>
        <v>0</v>
      </c>
      <c r="CC74" s="114">
        <f>CB77*1000/(MAX(CB$21,CB$29,CB$37,CB$45,CB$53,CB$61,CB$69,CB$77,CB$85,CB$93))</f>
        <v>0</v>
      </c>
    </row>
    <row r="75" spans="1:81" ht="12.75" customHeight="1" thickBot="1" x14ac:dyDescent="0.25">
      <c r="A75" s="137"/>
      <c r="B75" s="141"/>
      <c r="C75" s="142"/>
      <c r="D75" s="13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7">
        <f>D75*D$11+E75*E$11+F75*F$11+G75*G$11+H75*H$11+I75*I$11+J75*J$11+K75*K$11+L75*L$11+M75*M$11+N$11*N75+O$11*O75</f>
        <v>0</v>
      </c>
      <c r="Q75" s="115"/>
      <c r="T75" s="13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27">
        <f>T75*T$11+U75*U$11+V75*V$11+W75*W$11+X75*X$11+Y75*Y$11+Z75*Z$11+AA75*AA$11+AB75*AB$11+AC75*AC$11+AD$11*AD75+AE$11*AE75</f>
        <v>0</v>
      </c>
      <c r="AG75" s="115"/>
      <c r="AJ75" s="13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27">
        <f>AJ75*AJ$11+AK75*AK$11+AL75*AL$11+AM75*AM$11+AN75*AN$11+AO75*AO$11+AP75*AP$11+AQ75*AQ$11+AR75*AR$11+AS75*AS$11+AT$11*AT75+AU$11*AU75</f>
        <v>0</v>
      </c>
      <c r="AW75" s="115"/>
      <c r="AZ75" s="13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27">
        <f>AZ75*AZ$11+BA75*BA$11+BB75*BB$11+BC75*BC$11+BD75*BD$11+BE75*BE$11+BF75*BF$11+BG75*BG$11+BH75*BH$11+BI75*BI$11+BJ$11*BJ75+BK$11*BK75</f>
        <v>0</v>
      </c>
      <c r="BM75" s="115"/>
      <c r="BP75" s="13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27">
        <f>BP75*BP$11+BQ75*BQ$11+BR75*BR$11+BS75*BS$11+BT75*BT$11+BU75*BU$11+BV75*BV$11+BW75*BW$11+BX75*BX$11+BY75*BY$11+BZ$11*BZ75+CA$11*CA75</f>
        <v>0</v>
      </c>
      <c r="CC75" s="115"/>
    </row>
    <row r="76" spans="1:81" ht="12.75" customHeight="1" thickBot="1" x14ac:dyDescent="0.25">
      <c r="A76" s="137"/>
      <c r="B76" s="36" t="s">
        <v>9</v>
      </c>
      <c r="C76" s="36" t="s">
        <v>91</v>
      </c>
      <c r="D76" s="13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7">
        <f>D76*D$11+E76*E$11+F76*F$11+G76*G$11+H76*H$11+I76*I$11+J76*J$11+K76*K$11+L76*L$11+M76*M$11+N$11*N76+O$11*O76</f>
        <v>0</v>
      </c>
      <c r="Q76" s="115"/>
      <c r="T76" s="13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27">
        <f>T76*T$11+U76*U$11+V76*V$11+W76*W$11+X76*X$11+Y76*Y$11+Z76*Z$11+AA76*AA$11+AB76*AB$11+AC76*AC$11+AD$11*AD76+AE$11*AE76</f>
        <v>0</v>
      </c>
      <c r="AG76" s="115"/>
      <c r="AJ76" s="13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27">
        <f>AJ76*AJ$11+AK76*AK$11+AL76*AL$11+AM76*AM$11+AN76*AN$11+AO76*AO$11+AP76*AP$11+AQ76*AQ$11+AR76*AR$11+AS76*AS$11+AT$11*AT76+AU$11*AU76</f>
        <v>0</v>
      </c>
      <c r="AW76" s="115"/>
      <c r="AZ76" s="13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27">
        <f>AZ76*AZ$11+BA76*BA$11+BB76*BB$11+BC76*BC$11+BD76*BD$11+BE76*BE$11+BF76*BF$11+BG76*BG$11+BH76*BH$11+BI76*BI$11+BJ$11*BJ76+BK$11*BK76</f>
        <v>0</v>
      </c>
      <c r="BM76" s="115"/>
      <c r="BP76" s="13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27">
        <f>BP76*BP$11+BQ76*BQ$11+BR76*BR$11+BS76*BS$11+BT76*BT$11+BU76*BU$11+BV76*BV$11+BW76*BW$11+BX76*BX$11+BY76*BY$11+BZ$11*BZ76+CA$11*CA76</f>
        <v>0</v>
      </c>
      <c r="CC76" s="115"/>
    </row>
    <row r="77" spans="1:81" ht="15" customHeight="1" thickBot="1" x14ac:dyDescent="0.3">
      <c r="A77" s="138"/>
      <c r="B77" s="37">
        <f>Q70</f>
        <v>0</v>
      </c>
      <c r="C77" s="38">
        <f>Q74</f>
        <v>0</v>
      </c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35">
        <f>P74+P75+P76</f>
        <v>0</v>
      </c>
      <c r="Q77" s="116"/>
      <c r="T77" s="47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35">
        <f>AF74+AF75+AF76</f>
        <v>0</v>
      </c>
      <c r="AG77" s="116"/>
      <c r="AJ77" s="47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35">
        <f>AV74+AV75+AV76</f>
        <v>0</v>
      </c>
      <c r="AW77" s="116"/>
      <c r="AZ77" s="47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35">
        <f>BL74+BL75+BL76</f>
        <v>0</v>
      </c>
      <c r="BM77" s="116"/>
      <c r="BP77" s="47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35">
        <f>CB74+CB75+CB76</f>
        <v>0</v>
      </c>
      <c r="CC77" s="116"/>
    </row>
    <row r="78" spans="1:81" ht="14.25" customHeight="1" x14ac:dyDescent="0.2">
      <c r="A78" s="136" t="e">
        <f>Clasifficación!#REF!</f>
        <v>#REF!</v>
      </c>
      <c r="B78" s="139" t="e">
        <f>Clasifficación!#REF!</f>
        <v>#REF!</v>
      </c>
      <c r="C78" s="140"/>
      <c r="D78" s="39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26">
        <f>D78*D$10+E78*E$10+F78*F$10+G78*G$10+H78*H$10+I78*I$10+J78*J$10+K78*K$10+L78*L$10+M78*M$10+N$10*N78+O$10*O78</f>
        <v>0</v>
      </c>
      <c r="Q78" s="111">
        <f>P81*1000/(MAX(P$17,P$25,P$33,P$41,P$49,P$57,P$65,P$73,P$81,P$89))</f>
        <v>0</v>
      </c>
      <c r="T78" s="39">
        <v>0</v>
      </c>
      <c r="U78" s="40">
        <v>0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26">
        <f>T78*T$10+U78*U$10+V78*V$10+W78*W$10+X78*X$10+Y78*Y$10+Z78*Z$10+AA78*AA$10+AB78*AB$10+AC78*AC$10+AD$10*AD78+AE$10*AE78</f>
        <v>0</v>
      </c>
      <c r="AG78" s="111">
        <f>AF81*1000/(MAX(AF$17,AF$25,AF$33,AF$41,AF$49,AF$57,AF$65,AF$73,AF$81,AF$89))</f>
        <v>0</v>
      </c>
      <c r="AJ78" s="39">
        <v>0</v>
      </c>
      <c r="AK78" s="40">
        <v>0</v>
      </c>
      <c r="AL78" s="40">
        <v>0</v>
      </c>
      <c r="AM78" s="40">
        <v>0</v>
      </c>
      <c r="AN78" s="40">
        <v>0</v>
      </c>
      <c r="AO78" s="40">
        <v>0</v>
      </c>
      <c r="AP78" s="40">
        <v>0</v>
      </c>
      <c r="AQ78" s="40">
        <v>0</v>
      </c>
      <c r="AR78" s="40">
        <v>0</v>
      </c>
      <c r="AS78" s="40">
        <v>0</v>
      </c>
      <c r="AT78" s="40">
        <v>0</v>
      </c>
      <c r="AU78" s="40">
        <v>0</v>
      </c>
      <c r="AV78" s="26">
        <f>AJ78*AJ$10+AK78*AK$10+AL78*AL$10+AM78*AM$10+AN78*AN$10+AO78*AO$10+AP78*AP$10+AQ78*AQ$10+AR78*AR$10+AS78*AS$10+AT$10*AT78+AU$10*AU78</f>
        <v>0</v>
      </c>
      <c r="AW78" s="111">
        <f>AV81*1000/(MAX(AV$17,AV$25,AV$33,AV$41,AV$49,AV$57,AV$65,AV$73,AV$81,AV$89))</f>
        <v>0</v>
      </c>
      <c r="AZ78" s="39">
        <v>0</v>
      </c>
      <c r="BA78" s="40">
        <v>0</v>
      </c>
      <c r="BB78" s="40">
        <v>0</v>
      </c>
      <c r="BC78" s="40">
        <v>0</v>
      </c>
      <c r="BD78" s="40">
        <v>0</v>
      </c>
      <c r="BE78" s="40">
        <v>0</v>
      </c>
      <c r="BF78" s="40">
        <v>0</v>
      </c>
      <c r="BG78" s="40">
        <v>0</v>
      </c>
      <c r="BH78" s="40">
        <v>0</v>
      </c>
      <c r="BI78" s="40">
        <v>0</v>
      </c>
      <c r="BJ78" s="40">
        <v>0</v>
      </c>
      <c r="BK78" s="40">
        <v>0</v>
      </c>
      <c r="BL78" s="26">
        <f>AZ78*AZ$10+BA78*BA$10+BB78*BB$10+BC78*BC$10+BD78*BD$10+BE78*BE$10+BF78*BF$10+BG78*BG$10+BH78*BH$10+BI78*BI$10+BJ$10*BJ78+BK$10*BK78</f>
        <v>0</v>
      </c>
      <c r="BM78" s="111">
        <f>BL81*1000/(MAX(BL$17,BL$25,BL$33,BL$41,BL$49,BL$57,BL$65,BL$73,BL$81,BL$89))</f>
        <v>0</v>
      </c>
      <c r="BP78" s="39">
        <v>0</v>
      </c>
      <c r="BQ78" s="40">
        <v>0</v>
      </c>
      <c r="BR78" s="40">
        <v>0</v>
      </c>
      <c r="BS78" s="40">
        <v>0</v>
      </c>
      <c r="BT78" s="40">
        <v>0</v>
      </c>
      <c r="BU78" s="40">
        <v>0</v>
      </c>
      <c r="BV78" s="40">
        <v>0</v>
      </c>
      <c r="BW78" s="40">
        <v>0</v>
      </c>
      <c r="BX78" s="40">
        <v>0</v>
      </c>
      <c r="BY78" s="40">
        <v>0</v>
      </c>
      <c r="BZ78" s="40">
        <v>0</v>
      </c>
      <c r="CA78" s="40">
        <v>0</v>
      </c>
      <c r="CB78" s="26">
        <f>BP78*BP$10+BQ78*BQ$10+BR78*BR$10+BS78*BS$10+BT78*BT$10+BU78*BU$10+BV78*BV$10+BW78*BW$10+BX78*BX$10+BY78*BY$10+BZ$10*BZ78+CA$10*CA78</f>
        <v>0</v>
      </c>
      <c r="CC78" s="111">
        <f>CB81*1000/(MAX(CB$17,CB$25,CB$33,CB$41,CB$49,CB$57,CB$65,CB$73,CB$81,CB$89))</f>
        <v>0</v>
      </c>
    </row>
    <row r="79" spans="1:81" ht="12.75" customHeight="1" x14ac:dyDescent="0.2">
      <c r="A79" s="137"/>
      <c r="B79" s="141"/>
      <c r="C79" s="142"/>
      <c r="D79" s="41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27">
        <f>D79*D$10+E79*E$10+F79*F$10+G79*G$10+H79*H$10+I79*I$10+J79*J$10+K79*K$10+L79*L$10+M79*M$10+N$10*N79+O$10*O79</f>
        <v>0</v>
      </c>
      <c r="Q79" s="112"/>
      <c r="T79" s="41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27">
        <f>T79*T$10+U79*U$10+V79*V$10+W79*W$10+X79*X$10+Y79*Y$10+Z79*Z$10+AA79*AA$10+AB79*AB$10+AC79*AC$10+AD$10*AD79+AE$10*AE79</f>
        <v>0</v>
      </c>
      <c r="AG79" s="112"/>
      <c r="AJ79" s="41">
        <v>0</v>
      </c>
      <c r="AK79" s="42">
        <v>0</v>
      </c>
      <c r="AL79" s="42">
        <v>0</v>
      </c>
      <c r="AM79" s="42">
        <v>0</v>
      </c>
      <c r="AN79" s="42">
        <v>0</v>
      </c>
      <c r="AO79" s="42">
        <v>0</v>
      </c>
      <c r="AP79" s="42">
        <v>0</v>
      </c>
      <c r="AQ79" s="42">
        <v>0</v>
      </c>
      <c r="AR79" s="42">
        <v>0</v>
      </c>
      <c r="AS79" s="42">
        <v>0</v>
      </c>
      <c r="AT79" s="42">
        <v>0</v>
      </c>
      <c r="AU79" s="42">
        <v>0</v>
      </c>
      <c r="AV79" s="27">
        <f>AJ79*AJ$10+AK79*AK$10+AL79*AL$10+AM79*AM$10+AN79*AN$10+AO79*AO$10+AP79*AP$10+AQ79*AQ$10+AR79*AR$10+AS79*AS$10+AT$10*AT79+AU$10*AU79</f>
        <v>0</v>
      </c>
      <c r="AW79" s="112"/>
      <c r="AZ79" s="41">
        <v>0</v>
      </c>
      <c r="BA79" s="42">
        <v>0</v>
      </c>
      <c r="BB79" s="42">
        <v>0</v>
      </c>
      <c r="BC79" s="42">
        <v>0</v>
      </c>
      <c r="BD79" s="42">
        <v>0</v>
      </c>
      <c r="BE79" s="42">
        <v>0</v>
      </c>
      <c r="BF79" s="42">
        <v>0</v>
      </c>
      <c r="BG79" s="42">
        <v>0</v>
      </c>
      <c r="BH79" s="42">
        <v>0</v>
      </c>
      <c r="BI79" s="42">
        <v>0</v>
      </c>
      <c r="BJ79" s="42">
        <v>0</v>
      </c>
      <c r="BK79" s="42">
        <v>0</v>
      </c>
      <c r="BL79" s="27">
        <f>AZ79*AZ$10+BA79*BA$10+BB79*BB$10+BC79*BC$10+BD79*BD$10+BE79*BE$10+BF79*BF$10+BG79*BG$10+BH79*BH$10+BI79*BI$10+BJ$10*BJ79+BK$10*BK79</f>
        <v>0</v>
      </c>
      <c r="BM79" s="112"/>
      <c r="BP79" s="41">
        <v>0</v>
      </c>
      <c r="BQ79" s="42">
        <v>0</v>
      </c>
      <c r="BR79" s="42">
        <v>0</v>
      </c>
      <c r="BS79" s="42">
        <v>0</v>
      </c>
      <c r="BT79" s="42">
        <v>0</v>
      </c>
      <c r="BU79" s="42">
        <v>0</v>
      </c>
      <c r="BV79" s="42">
        <v>0</v>
      </c>
      <c r="BW79" s="42">
        <v>0</v>
      </c>
      <c r="BX79" s="42">
        <v>0</v>
      </c>
      <c r="BY79" s="42">
        <v>0</v>
      </c>
      <c r="BZ79" s="42">
        <v>0</v>
      </c>
      <c r="CA79" s="42">
        <v>0</v>
      </c>
      <c r="CB79" s="27">
        <f>BP79*BP$10+BQ79*BQ$10+BR79*BR$10+BS79*BS$10+BT79*BT$10+BU79*BU$10+BV79*BV$10+BW79*BW$10+BX79*BX$10+BY79*BY$10+BZ$10*BZ79+CA$10*CA79</f>
        <v>0</v>
      </c>
      <c r="CC79" s="112"/>
    </row>
    <row r="80" spans="1:81" ht="12.75" customHeight="1" x14ac:dyDescent="0.2">
      <c r="A80" s="137"/>
      <c r="B80" s="141"/>
      <c r="C80" s="142"/>
      <c r="D80" s="41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27">
        <f>D80*D$10+E80*E$10+F80*F$10+G80*G$10+H80*H$10+I80*I$10+J80*J$10+K80*K$10+L80*L$10+M80*M$10+N$10*N80+O$10*O80</f>
        <v>0</v>
      </c>
      <c r="Q80" s="112"/>
      <c r="T80" s="41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  <c r="AF80" s="27">
        <f>T80*T$10+U80*U$10+V80*V$10+W80*W$10+X80*X$10+Y80*Y$10+Z80*Z$10+AA80*AA$10+AB80*AB$10+AC80*AC$10+AD$10*AD80+AE$10*AE80</f>
        <v>0</v>
      </c>
      <c r="AG80" s="112"/>
      <c r="AJ80" s="41">
        <v>0</v>
      </c>
      <c r="AK80" s="42">
        <v>0</v>
      </c>
      <c r="AL80" s="42">
        <v>0</v>
      </c>
      <c r="AM80" s="42">
        <v>0</v>
      </c>
      <c r="AN80" s="42">
        <v>0</v>
      </c>
      <c r="AO80" s="42">
        <v>0</v>
      </c>
      <c r="AP80" s="42">
        <v>0</v>
      </c>
      <c r="AQ80" s="42">
        <v>0</v>
      </c>
      <c r="AR80" s="42">
        <v>0</v>
      </c>
      <c r="AS80" s="42">
        <v>0</v>
      </c>
      <c r="AT80" s="42">
        <v>0</v>
      </c>
      <c r="AU80" s="42">
        <v>0</v>
      </c>
      <c r="AV80" s="27">
        <f>AJ80*AJ$10+AK80*AK$10+AL80*AL$10+AM80*AM$10+AN80*AN$10+AO80*AO$10+AP80*AP$10+AQ80*AQ$10+AR80*AR$10+AS80*AS$10+AT$10*AT80+AU$10*AU80</f>
        <v>0</v>
      </c>
      <c r="AW80" s="112"/>
      <c r="AZ80" s="41">
        <v>0</v>
      </c>
      <c r="BA80" s="42">
        <v>0</v>
      </c>
      <c r="BB80" s="42">
        <v>0</v>
      </c>
      <c r="BC80" s="42">
        <v>0</v>
      </c>
      <c r="BD80" s="42">
        <v>0</v>
      </c>
      <c r="BE80" s="42">
        <v>0</v>
      </c>
      <c r="BF80" s="42">
        <v>0</v>
      </c>
      <c r="BG80" s="42">
        <v>0</v>
      </c>
      <c r="BH80" s="42">
        <v>0</v>
      </c>
      <c r="BI80" s="42">
        <v>0</v>
      </c>
      <c r="BJ80" s="42">
        <v>0</v>
      </c>
      <c r="BK80" s="42">
        <v>0</v>
      </c>
      <c r="BL80" s="27">
        <f>AZ80*AZ$10+BA80*BA$10+BB80*BB$10+BC80*BC$10+BD80*BD$10+BE80*BE$10+BF80*BF$10+BG80*BG$10+BH80*BH$10+BI80*BI$10+BJ$10*BJ80+BK$10*BK80</f>
        <v>0</v>
      </c>
      <c r="BM80" s="112"/>
      <c r="BP80" s="41">
        <v>0</v>
      </c>
      <c r="BQ80" s="42">
        <v>0</v>
      </c>
      <c r="BR80" s="42">
        <v>0</v>
      </c>
      <c r="BS80" s="42">
        <v>0</v>
      </c>
      <c r="BT80" s="42">
        <v>0</v>
      </c>
      <c r="BU80" s="42">
        <v>0</v>
      </c>
      <c r="BV80" s="42">
        <v>0</v>
      </c>
      <c r="BW80" s="42">
        <v>0</v>
      </c>
      <c r="BX80" s="42">
        <v>0</v>
      </c>
      <c r="BY80" s="42">
        <v>0</v>
      </c>
      <c r="BZ80" s="42">
        <v>0</v>
      </c>
      <c r="CA80" s="42">
        <v>0</v>
      </c>
      <c r="CB80" s="27">
        <f>BP80*BP$10+BQ80*BQ$10+BR80*BR$10+BS80*BS$10+BT80*BT$10+BU80*BU$10+BV80*BV$10+BW80*BW$10+BX80*BX$10+BY80*BY$10+BZ$10*BZ80+CA$10*CA80</f>
        <v>0</v>
      </c>
      <c r="CC80" s="112"/>
    </row>
    <row r="81" spans="1:81" ht="15" customHeight="1" thickBot="1" x14ac:dyDescent="0.3">
      <c r="A81" s="137"/>
      <c r="B81" s="141"/>
      <c r="C81" s="142"/>
      <c r="D81" s="47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6">
        <f>P78+P79+P80</f>
        <v>0</v>
      </c>
      <c r="Q81" s="113"/>
      <c r="T81" s="47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6">
        <f>AF78+AF79+AF80</f>
        <v>0</v>
      </c>
      <c r="AG81" s="113"/>
      <c r="AJ81" s="47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6">
        <f>AV78+AV79+AV80</f>
        <v>0</v>
      </c>
      <c r="AW81" s="113"/>
      <c r="AZ81" s="47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6">
        <f>BL78+BL79+BL80</f>
        <v>0</v>
      </c>
      <c r="BM81" s="113"/>
      <c r="BP81" s="47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6">
        <f>CB78+CB79+CB80</f>
        <v>0</v>
      </c>
      <c r="CC81" s="113"/>
    </row>
    <row r="82" spans="1:81" ht="14.25" customHeight="1" x14ac:dyDescent="0.2">
      <c r="A82" s="137"/>
      <c r="B82" s="141"/>
      <c r="C82" s="142"/>
      <c r="D82" s="10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27">
        <f>D82*D$11+E82*E$11+F82*F$11+G82*G$11+H82*H$11+I82*I$11+J82*J$11+K82*K$11+L82*L$11+M82*M$11+N$11*N82+O$11*O82</f>
        <v>0</v>
      </c>
      <c r="Q82" s="114">
        <f>P85*1000/(MAX(P$21,P$29,P$37,P$45,P$53,P$61,P$69,P$77,P$85,P$93))</f>
        <v>0</v>
      </c>
      <c r="T82" s="10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27">
        <f>T82*T$11+U82*U$11+V82*V$11+W82*W$11+X82*X$11+Y82*Y$11+Z82*Z$11+AA82*AA$11+AB82*AB$11+AC82*AC$11+AD$11*AD82+AE$11*AE82</f>
        <v>0</v>
      </c>
      <c r="AG82" s="114">
        <f>AF85*1000/(MAX(AF$21,AF$29,AF$37,AF$45,AF$53,AF$61,AF$69,AF$77,AF$85,AF$93))</f>
        <v>0</v>
      </c>
      <c r="AJ82" s="10">
        <v>0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  <c r="AV82" s="27">
        <f>AJ82*AJ$11+AK82*AK$11+AL82*AL$11+AM82*AM$11+AN82*AN$11+AO82*AO$11+AP82*AP$11+AQ82*AQ$11+AR82*AR$11+AS82*AS$11+AT$11*AT82+AU$11*AU82</f>
        <v>0</v>
      </c>
      <c r="AW82" s="114">
        <f>AV85*1000/(MAX(AV$21,AV$29,AV$37,AV$45,AV$53,AV$61,AV$69,AV$77,AV$85,AV$93))</f>
        <v>0</v>
      </c>
      <c r="AZ82" s="10">
        <v>0</v>
      </c>
      <c r="BA82" s="11">
        <v>0</v>
      </c>
      <c r="BB82" s="11">
        <v>0</v>
      </c>
      <c r="BC82" s="11">
        <v>0</v>
      </c>
      <c r="BD82" s="11">
        <v>0</v>
      </c>
      <c r="BE82" s="11">
        <v>0</v>
      </c>
      <c r="BF82" s="11">
        <v>0</v>
      </c>
      <c r="BG82" s="11">
        <v>0</v>
      </c>
      <c r="BH82" s="11">
        <v>0</v>
      </c>
      <c r="BI82" s="11">
        <v>0</v>
      </c>
      <c r="BJ82" s="11">
        <v>0</v>
      </c>
      <c r="BK82" s="11">
        <v>0</v>
      </c>
      <c r="BL82" s="27">
        <f>AZ82*AZ$11+BA82*BA$11+BB82*BB$11+BC82*BC$11+BD82*BD$11+BE82*BE$11+BF82*BF$11+BG82*BG$11+BH82*BH$11+BI82*BI$11+BJ$11*BJ82+BK$11*BK82</f>
        <v>0</v>
      </c>
      <c r="BM82" s="114" t="e">
        <f>BL85*1000/(MAX(BL$21,BL$29,BL$37,BL$45,BL$53,BL$61,BL$69,BL$77,BL$85,BL$93))</f>
        <v>#DIV/0!</v>
      </c>
      <c r="BP82" s="10">
        <v>0</v>
      </c>
      <c r="BQ82" s="11">
        <v>0</v>
      </c>
      <c r="BR82" s="11">
        <v>0</v>
      </c>
      <c r="BS82" s="11">
        <v>0</v>
      </c>
      <c r="BT82" s="11">
        <v>0</v>
      </c>
      <c r="BU82" s="11">
        <v>0</v>
      </c>
      <c r="BV82" s="11">
        <v>0</v>
      </c>
      <c r="BW82" s="11">
        <v>0</v>
      </c>
      <c r="BX82" s="11">
        <v>0</v>
      </c>
      <c r="BY82" s="11">
        <v>0</v>
      </c>
      <c r="BZ82" s="11">
        <v>0</v>
      </c>
      <c r="CA82" s="11">
        <v>0</v>
      </c>
      <c r="CB82" s="27">
        <f>BP82*BP$11+BQ82*BQ$11+BR82*BR$11+BS82*BS$11+BT82*BT$11+BU82*BU$11+BV82*BV$11+BW82*BW$11+BX82*BX$11+BY82*BY$11+BZ$11*BZ82+CA$11*CA82</f>
        <v>0</v>
      </c>
      <c r="CC82" s="114">
        <f>CB85*1000/(MAX(CB$21,CB$29,CB$37,CB$45,CB$53,CB$61,CB$69,CB$77,CB$85,CB$93))</f>
        <v>0</v>
      </c>
    </row>
    <row r="83" spans="1:81" ht="12.75" customHeight="1" thickBot="1" x14ac:dyDescent="0.25">
      <c r="A83" s="137"/>
      <c r="B83" s="141"/>
      <c r="C83" s="142"/>
      <c r="D83" s="13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7">
        <f>D83*D$11+E83*E$11+F83*F$11+G83*G$11+H83*H$11+I83*I$11+J83*J$11+K83*K$11+L83*L$11+M83*M$11+N$11*N83+O$11*O83</f>
        <v>0</v>
      </c>
      <c r="Q83" s="115"/>
      <c r="T83" s="13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27">
        <f>T83*T$11+U83*U$11+V83*V$11+W83*W$11+X83*X$11+Y83*Y$11+Z83*Z$11+AA83*AA$11+AB83*AB$11+AC83*AC$11+AD$11*AD83+AE$11*AE83</f>
        <v>0</v>
      </c>
      <c r="AG83" s="115"/>
      <c r="AJ83" s="13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27">
        <f>AJ83*AJ$11+AK83*AK$11+AL83*AL$11+AM83*AM$11+AN83*AN$11+AO83*AO$11+AP83*AP$11+AQ83*AQ$11+AR83*AR$11+AS83*AS$11+AT$11*AT83+AU$11*AU83</f>
        <v>0</v>
      </c>
      <c r="AW83" s="115"/>
      <c r="AZ83" s="13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27">
        <f>AZ83*AZ$11+BA83*BA$11+BB83*BB$11+BC83*BC$11+BD83*BD$11+BE83*BE$11+BF83*BF$11+BG83*BG$11+BH83*BH$11+BI83*BI$11+BJ$11*BJ83+BK$11*BK83</f>
        <v>0</v>
      </c>
      <c r="BM83" s="115"/>
      <c r="BP83" s="13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27">
        <f>BP83*BP$11+BQ83*BQ$11+BR83*BR$11+BS83*BS$11+BT83*BT$11+BU83*BU$11+BV83*BV$11+BW83*BW$11+BX83*BX$11+BY83*BY$11+BZ$11*BZ83+CA$11*CA83</f>
        <v>0</v>
      </c>
      <c r="CC83" s="115"/>
    </row>
    <row r="84" spans="1:81" ht="12.75" customHeight="1" thickBot="1" x14ac:dyDescent="0.25">
      <c r="A84" s="137"/>
      <c r="B84" s="36" t="s">
        <v>9</v>
      </c>
      <c r="C84" s="36" t="s">
        <v>91</v>
      </c>
      <c r="D84" s="13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7">
        <f>D84*D$11+E84*E$11+F84*F$11+G84*G$11+H84*H$11+I84*I$11+J84*J$11+K84*K$11+L84*L$11+M84*M$11+N$11*N84+O$11*O84</f>
        <v>0</v>
      </c>
      <c r="Q84" s="115"/>
      <c r="T84" s="13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27">
        <f>T84*T$11+U84*U$11+V84*V$11+W84*W$11+X84*X$11+Y84*Y$11+Z84*Z$11+AA84*AA$11+AB84*AB$11+AC84*AC$11+AD$11*AD84+AE$11*AE84</f>
        <v>0</v>
      </c>
      <c r="AG84" s="115"/>
      <c r="AJ84" s="13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27">
        <f>AJ84*AJ$11+AK84*AK$11+AL84*AL$11+AM84*AM$11+AN84*AN$11+AO84*AO$11+AP84*AP$11+AQ84*AQ$11+AR84*AR$11+AS84*AS$11+AT$11*AT84+AU$11*AU84</f>
        <v>0</v>
      </c>
      <c r="AW84" s="115"/>
      <c r="AZ84" s="13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27">
        <f>AZ84*AZ$11+BA84*BA$11+BB84*BB$11+BC84*BC$11+BD84*BD$11+BE84*BE$11+BF84*BF$11+BG84*BG$11+BH84*BH$11+BI84*BI$11+BJ$11*BJ84+BK$11*BK84</f>
        <v>0</v>
      </c>
      <c r="BM84" s="115"/>
      <c r="BP84" s="13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27">
        <f>BP84*BP$11+BQ84*BQ$11+BR84*BR$11+BS84*BS$11+BT84*BT$11+BU84*BU$11+BV84*BV$11+BW84*BW$11+BX84*BX$11+BY84*BY$11+BZ$11*BZ84+CA$11*CA84</f>
        <v>0</v>
      </c>
      <c r="CC84" s="115"/>
    </row>
    <row r="85" spans="1:81" ht="15" customHeight="1" thickBot="1" x14ac:dyDescent="0.3">
      <c r="A85" s="138"/>
      <c r="B85" s="37">
        <f>Q78</f>
        <v>0</v>
      </c>
      <c r="C85" s="38">
        <f>Q82</f>
        <v>0</v>
      </c>
      <c r="D85" s="47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35">
        <f>P82+P83+P84</f>
        <v>0</v>
      </c>
      <c r="Q85" s="116"/>
      <c r="T85" s="47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35">
        <f>AF82+AF83+AF84</f>
        <v>0</v>
      </c>
      <c r="AG85" s="116"/>
      <c r="AJ85" s="47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35">
        <f>AV82+AV83+AV84</f>
        <v>0</v>
      </c>
      <c r="AW85" s="116"/>
      <c r="AZ85" s="47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35">
        <f>BL82+BL83+BL84</f>
        <v>0</v>
      </c>
      <c r="BM85" s="116"/>
      <c r="BP85" s="47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35">
        <f>CB82+CB83+CB84</f>
        <v>0</v>
      </c>
      <c r="CC85" s="116"/>
    </row>
    <row r="86" spans="1:81" ht="14.25" customHeight="1" x14ac:dyDescent="0.2">
      <c r="A86" s="136" t="e">
        <f>Clasifficación!#REF!</f>
        <v>#REF!</v>
      </c>
      <c r="B86" s="139" t="e">
        <f>Clasifficación!#REF!</f>
        <v>#REF!</v>
      </c>
      <c r="C86" s="140"/>
      <c r="D86" s="39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26">
        <f>D86*D$10+E86*E$10+F86*F$10+G86*G$10+H86*H$10+I86*I$10+J86*J$10+K86*K$10+L86*L$10+M86*M$10+N$10*N86+O$10*O86</f>
        <v>0</v>
      </c>
      <c r="Q86" s="111">
        <f>P89*1000/(MAX(P$17,P$25,P$33,P$41,P$49,P$57,P$65,P$73,P$81,P$89))</f>
        <v>0</v>
      </c>
      <c r="T86" s="39">
        <v>0</v>
      </c>
      <c r="U86" s="40">
        <v>0</v>
      </c>
      <c r="V86" s="40">
        <v>0</v>
      </c>
      <c r="W86" s="40">
        <v>0</v>
      </c>
      <c r="X86" s="40">
        <v>0</v>
      </c>
      <c r="Y86" s="40">
        <v>0</v>
      </c>
      <c r="Z86" s="40">
        <v>0</v>
      </c>
      <c r="AA86" s="40">
        <v>0</v>
      </c>
      <c r="AB86" s="40">
        <v>0</v>
      </c>
      <c r="AC86" s="40">
        <v>0</v>
      </c>
      <c r="AD86" s="40">
        <v>0</v>
      </c>
      <c r="AE86" s="40">
        <v>0</v>
      </c>
      <c r="AF86" s="26">
        <f>T86*T$10+U86*U$10+V86*V$10+W86*W$10+X86*X$10+Y86*Y$10+Z86*Z$10+AA86*AA$10+AB86*AB$10+AC86*AC$10+AD$10*AD86+AE$10*AE86</f>
        <v>0</v>
      </c>
      <c r="AG86" s="111">
        <f>AF89*1000/(MAX(AF$17,AF$25,AF$33,AF$41,AF$49,AF$57,AF$65,AF$73,AF$81,AF$89))</f>
        <v>0</v>
      </c>
      <c r="AJ86" s="39">
        <v>0</v>
      </c>
      <c r="AK86" s="40">
        <v>0</v>
      </c>
      <c r="AL86" s="40">
        <v>0</v>
      </c>
      <c r="AM86" s="40">
        <v>0</v>
      </c>
      <c r="AN86" s="40">
        <v>0</v>
      </c>
      <c r="AO86" s="40">
        <v>0</v>
      </c>
      <c r="AP86" s="40">
        <v>0</v>
      </c>
      <c r="AQ86" s="40">
        <v>0</v>
      </c>
      <c r="AR86" s="40">
        <v>0</v>
      </c>
      <c r="AS86" s="40">
        <v>0</v>
      </c>
      <c r="AT86" s="40">
        <v>0</v>
      </c>
      <c r="AU86" s="40">
        <v>0</v>
      </c>
      <c r="AV86" s="26">
        <f>AJ86*AJ$10+AK86*AK$10+AL86*AL$10+AM86*AM$10+AN86*AN$10+AO86*AO$10+AP86*AP$10+AQ86*AQ$10+AR86*AR$10+AS86*AS$10+AT$10*AT86+AU$10*AU86</f>
        <v>0</v>
      </c>
      <c r="AW86" s="111">
        <f>AV89*1000/(MAX(AV$17,AV$25,AV$33,AV$41,AV$49,AV$57,AV$65,AV$73,AV$81,AV$89))</f>
        <v>0</v>
      </c>
      <c r="AZ86" s="39">
        <v>0</v>
      </c>
      <c r="BA86" s="40">
        <v>0</v>
      </c>
      <c r="BB86" s="40">
        <v>0</v>
      </c>
      <c r="BC86" s="40">
        <v>0</v>
      </c>
      <c r="BD86" s="40">
        <v>0</v>
      </c>
      <c r="BE86" s="40">
        <v>0</v>
      </c>
      <c r="BF86" s="40">
        <v>0</v>
      </c>
      <c r="BG86" s="40">
        <v>0</v>
      </c>
      <c r="BH86" s="40">
        <v>0</v>
      </c>
      <c r="BI86" s="40">
        <v>0</v>
      </c>
      <c r="BJ86" s="40">
        <v>0</v>
      </c>
      <c r="BK86" s="40">
        <v>0</v>
      </c>
      <c r="BL86" s="26">
        <f>AZ86*AZ$10+BA86*BA$10+BB86*BB$10+BC86*BC$10+BD86*BD$10+BE86*BE$10+BF86*BF$10+BG86*BG$10+BH86*BH$10+BI86*BI$10+BJ$10*BJ86+BK$10*BK86</f>
        <v>0</v>
      </c>
      <c r="BM86" s="111">
        <f>BL89*1000/(MAX(BL$17,BL$25,BL$33,BL$41,BL$49,BL$57,BL$65,BL$73,BL$81,BL$89))</f>
        <v>0</v>
      </c>
      <c r="BP86" s="39">
        <v>0</v>
      </c>
      <c r="BQ86" s="40">
        <v>0</v>
      </c>
      <c r="BR86" s="40">
        <v>0</v>
      </c>
      <c r="BS86" s="40">
        <v>0</v>
      </c>
      <c r="BT86" s="40">
        <v>0</v>
      </c>
      <c r="BU86" s="40">
        <v>0</v>
      </c>
      <c r="BV86" s="40">
        <v>0</v>
      </c>
      <c r="BW86" s="40">
        <v>0</v>
      </c>
      <c r="BX86" s="40">
        <v>0</v>
      </c>
      <c r="BY86" s="40">
        <v>0</v>
      </c>
      <c r="BZ86" s="40">
        <v>0</v>
      </c>
      <c r="CA86" s="40">
        <v>0</v>
      </c>
      <c r="CB86" s="26">
        <f>BP86*BP$10+BQ86*BQ$10+BR86*BR$10+BS86*BS$10+BT86*BT$10+BU86*BU$10+BV86*BV$10+BW86*BW$10+BX86*BX$10+BY86*BY$10+BZ$10*BZ86+CA$10*CA86</f>
        <v>0</v>
      </c>
      <c r="CC86" s="111">
        <f>CB89*1000/(MAX(CB$17,CB$25,CB$33,CB$41,CB$49,CB$57,CB$65,CB$73,CB$81,CB$89))</f>
        <v>0</v>
      </c>
    </row>
    <row r="87" spans="1:81" ht="12.75" customHeight="1" x14ac:dyDescent="0.2">
      <c r="A87" s="137"/>
      <c r="B87" s="141"/>
      <c r="C87" s="142"/>
      <c r="D87" s="41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27">
        <f>D87*D$10+E87*E$10+F87*F$10+G87*G$10+H87*H$10+I87*I$10+J87*J$10+K87*K$10+L87*L$10+M87*M$10+N$10*N87+O$10*O87</f>
        <v>0</v>
      </c>
      <c r="Q87" s="112"/>
      <c r="T87" s="41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  <c r="AF87" s="27">
        <f>T87*T$10+U87*U$10+V87*V$10+W87*W$10+X87*X$10+Y87*Y$10+Z87*Z$10+AA87*AA$10+AB87*AB$10+AC87*AC$10+AD$10*AD87+AE$10*AE87</f>
        <v>0</v>
      </c>
      <c r="AG87" s="112"/>
      <c r="AJ87" s="41">
        <v>0</v>
      </c>
      <c r="AK87" s="42">
        <v>0</v>
      </c>
      <c r="AL87" s="42">
        <v>0</v>
      </c>
      <c r="AM87" s="42">
        <v>0</v>
      </c>
      <c r="AN87" s="42">
        <v>0</v>
      </c>
      <c r="AO87" s="42">
        <v>0</v>
      </c>
      <c r="AP87" s="42">
        <v>0</v>
      </c>
      <c r="AQ87" s="42">
        <v>0</v>
      </c>
      <c r="AR87" s="42">
        <v>0</v>
      </c>
      <c r="AS87" s="42">
        <v>0</v>
      </c>
      <c r="AT87" s="42">
        <v>0</v>
      </c>
      <c r="AU87" s="42">
        <v>0</v>
      </c>
      <c r="AV87" s="27">
        <f>AJ87*AJ$10+AK87*AK$10+AL87*AL$10+AM87*AM$10+AN87*AN$10+AO87*AO$10+AP87*AP$10+AQ87*AQ$10+AR87*AR$10+AS87*AS$10+AT$10*AT87+AU$10*AU87</f>
        <v>0</v>
      </c>
      <c r="AW87" s="112"/>
      <c r="AZ87" s="41">
        <v>0</v>
      </c>
      <c r="BA87" s="42">
        <v>0</v>
      </c>
      <c r="BB87" s="42">
        <v>0</v>
      </c>
      <c r="BC87" s="42">
        <v>0</v>
      </c>
      <c r="BD87" s="42">
        <v>0</v>
      </c>
      <c r="BE87" s="42">
        <v>0</v>
      </c>
      <c r="BF87" s="42">
        <v>0</v>
      </c>
      <c r="BG87" s="42">
        <v>0</v>
      </c>
      <c r="BH87" s="42">
        <v>0</v>
      </c>
      <c r="BI87" s="42">
        <v>0</v>
      </c>
      <c r="BJ87" s="42">
        <v>0</v>
      </c>
      <c r="BK87" s="42">
        <v>0</v>
      </c>
      <c r="BL87" s="27">
        <f>AZ87*AZ$10+BA87*BA$10+BB87*BB$10+BC87*BC$10+BD87*BD$10+BE87*BE$10+BF87*BF$10+BG87*BG$10+BH87*BH$10+BI87*BI$10+BJ$10*BJ87+BK$10*BK87</f>
        <v>0</v>
      </c>
      <c r="BM87" s="112"/>
      <c r="BP87" s="41">
        <v>0</v>
      </c>
      <c r="BQ87" s="42">
        <v>0</v>
      </c>
      <c r="BR87" s="42">
        <v>0</v>
      </c>
      <c r="BS87" s="42">
        <v>0</v>
      </c>
      <c r="BT87" s="42">
        <v>0</v>
      </c>
      <c r="BU87" s="42">
        <v>0</v>
      </c>
      <c r="BV87" s="42">
        <v>0</v>
      </c>
      <c r="BW87" s="42">
        <v>0</v>
      </c>
      <c r="BX87" s="42">
        <v>0</v>
      </c>
      <c r="BY87" s="42">
        <v>0</v>
      </c>
      <c r="BZ87" s="42">
        <v>0</v>
      </c>
      <c r="CA87" s="42">
        <v>0</v>
      </c>
      <c r="CB87" s="27">
        <f>BP87*BP$10+BQ87*BQ$10+BR87*BR$10+BS87*BS$10+BT87*BT$10+BU87*BU$10+BV87*BV$10+BW87*BW$10+BX87*BX$10+BY87*BY$10+BZ$10*BZ87+CA$10*CA87</f>
        <v>0</v>
      </c>
      <c r="CC87" s="112"/>
    </row>
    <row r="88" spans="1:81" ht="12.75" customHeight="1" x14ac:dyDescent="0.2">
      <c r="A88" s="137"/>
      <c r="B88" s="141"/>
      <c r="C88" s="142"/>
      <c r="D88" s="41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27">
        <f>D88*D$10+E88*E$10+F88*F$10+G88*G$10+H88*H$10+I88*I$10+J88*J$10+K88*K$10+L88*L$10+M88*M$10+N$10*N88+O$10*O88</f>
        <v>0</v>
      </c>
      <c r="Q88" s="112"/>
      <c r="T88" s="41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  <c r="AF88" s="27">
        <f>T88*T$10+U88*U$10+V88*V$10+W88*W$10+X88*X$10+Y88*Y$10+Z88*Z$10+AA88*AA$10+AB88*AB$10+AC88*AC$10+AD$10*AD88+AE$10*AE88</f>
        <v>0</v>
      </c>
      <c r="AG88" s="112"/>
      <c r="AJ88" s="41">
        <v>0</v>
      </c>
      <c r="AK88" s="42">
        <v>0</v>
      </c>
      <c r="AL88" s="42">
        <v>0</v>
      </c>
      <c r="AM88" s="42">
        <v>0</v>
      </c>
      <c r="AN88" s="42">
        <v>0</v>
      </c>
      <c r="AO88" s="42">
        <v>0</v>
      </c>
      <c r="AP88" s="42">
        <v>0</v>
      </c>
      <c r="AQ88" s="42">
        <v>0</v>
      </c>
      <c r="AR88" s="42">
        <v>0</v>
      </c>
      <c r="AS88" s="42">
        <v>0</v>
      </c>
      <c r="AT88" s="42">
        <v>0</v>
      </c>
      <c r="AU88" s="42">
        <v>0</v>
      </c>
      <c r="AV88" s="27">
        <f>AJ88*AJ$10+AK88*AK$10+AL88*AL$10+AM88*AM$10+AN88*AN$10+AO88*AO$10+AP88*AP$10+AQ88*AQ$10+AR88*AR$10+AS88*AS$10+AT$10*AT88+AU$10*AU88</f>
        <v>0</v>
      </c>
      <c r="AW88" s="112"/>
      <c r="AZ88" s="41">
        <v>0</v>
      </c>
      <c r="BA88" s="42">
        <v>0</v>
      </c>
      <c r="BB88" s="42">
        <v>0</v>
      </c>
      <c r="BC88" s="42">
        <v>0</v>
      </c>
      <c r="BD88" s="42">
        <v>0</v>
      </c>
      <c r="BE88" s="42">
        <v>0</v>
      </c>
      <c r="BF88" s="42">
        <v>0</v>
      </c>
      <c r="BG88" s="42">
        <v>0</v>
      </c>
      <c r="BH88" s="42">
        <v>0</v>
      </c>
      <c r="BI88" s="42">
        <v>0</v>
      </c>
      <c r="BJ88" s="42">
        <v>0</v>
      </c>
      <c r="BK88" s="42">
        <v>0</v>
      </c>
      <c r="BL88" s="27">
        <f>AZ88*AZ$10+BA88*BA$10+BB88*BB$10+BC88*BC$10+BD88*BD$10+BE88*BE$10+BF88*BF$10+BG88*BG$10+BH88*BH$10+BI88*BI$10+BJ$10*BJ88+BK$10*BK88</f>
        <v>0</v>
      </c>
      <c r="BM88" s="112"/>
      <c r="BP88" s="41">
        <v>0</v>
      </c>
      <c r="BQ88" s="42">
        <v>0</v>
      </c>
      <c r="BR88" s="42">
        <v>0</v>
      </c>
      <c r="BS88" s="42">
        <v>0</v>
      </c>
      <c r="BT88" s="42">
        <v>0</v>
      </c>
      <c r="BU88" s="42">
        <v>0</v>
      </c>
      <c r="BV88" s="42">
        <v>0</v>
      </c>
      <c r="BW88" s="42">
        <v>0</v>
      </c>
      <c r="BX88" s="42">
        <v>0</v>
      </c>
      <c r="BY88" s="42">
        <v>0</v>
      </c>
      <c r="BZ88" s="42">
        <v>0</v>
      </c>
      <c r="CA88" s="42">
        <v>0</v>
      </c>
      <c r="CB88" s="27">
        <f>BP88*BP$10+BQ88*BQ$10+BR88*BR$10+BS88*BS$10+BT88*BT$10+BU88*BU$10+BV88*BV$10+BW88*BW$10+BX88*BX$10+BY88*BY$10+BZ$10*BZ88+CA$10*CA88</f>
        <v>0</v>
      </c>
      <c r="CC88" s="112"/>
    </row>
    <row r="89" spans="1:81" ht="15" customHeight="1" thickBot="1" x14ac:dyDescent="0.3">
      <c r="A89" s="137"/>
      <c r="B89" s="141"/>
      <c r="C89" s="142"/>
      <c r="D89" s="47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6">
        <f>P86+P87+P88</f>
        <v>0</v>
      </c>
      <c r="Q89" s="113"/>
      <c r="T89" s="47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6">
        <f>AF86+AF87+AF88</f>
        <v>0</v>
      </c>
      <c r="AG89" s="113"/>
      <c r="AJ89" s="47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6">
        <f>AV86+AV87+AV88</f>
        <v>0</v>
      </c>
      <c r="AW89" s="113"/>
      <c r="AZ89" s="47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6">
        <f>BL86+BL87+BL88</f>
        <v>0</v>
      </c>
      <c r="BM89" s="113"/>
      <c r="BP89" s="47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6">
        <f>CB86+CB87+CB88</f>
        <v>0</v>
      </c>
      <c r="CC89" s="113"/>
    </row>
    <row r="90" spans="1:81" ht="14.25" customHeight="1" x14ac:dyDescent="0.2">
      <c r="A90" s="137"/>
      <c r="B90" s="141"/>
      <c r="C90" s="142"/>
      <c r="D90" s="10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27">
        <f>D90*D$11+E90*E$11+F90*F$11+G90*G$11+H90*H$11+I90*I$11+J90*J$11+K90*K$11+L90*L$11+M90*M$11+N$11*N90+O$11*O90</f>
        <v>0</v>
      </c>
      <c r="Q90" s="114">
        <f>P93*1000/(MAX(P$21,P$29,P$37,P$45,P$53,P$61,P$69,P$77,P$85,P$93))</f>
        <v>0</v>
      </c>
      <c r="T90" s="10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27">
        <f>T90*T$11+U90*U$11+V90*V$11+W90*W$11+X90*X$11+Y90*Y$11+Z90*Z$11+AA90*AA$11+AB90*AB$11+AC90*AC$11+AD$11*AD90+AE$11*AE90</f>
        <v>0</v>
      </c>
      <c r="AG90" s="114">
        <f>AF93*1000/(MAX(AF$21,AF$29,AF$37,AF$45,AF$53,AF$61,AF$69,AF$77,AF$85,AF$93))</f>
        <v>0</v>
      </c>
      <c r="AJ90" s="10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  <c r="AV90" s="27">
        <f>AJ90*AJ$11+AK90*AK$11+AL90*AL$11+AM90*AM$11+AN90*AN$11+AO90*AO$11+AP90*AP$11+AQ90*AQ$11+AR90*AR$11+AS90*AS$11+AT$11*AT90+AU$11*AU90</f>
        <v>0</v>
      </c>
      <c r="AW90" s="114">
        <f>AV93*1000/(MAX(AV$21,AV$29,AV$37,AV$45,AV$53,AV$61,AV$69,AV$77,AV$85,AV$93))</f>
        <v>0</v>
      </c>
      <c r="AZ90" s="10">
        <v>0</v>
      </c>
      <c r="BA90" s="11">
        <v>0</v>
      </c>
      <c r="BB90" s="11">
        <v>0</v>
      </c>
      <c r="BC90" s="11">
        <v>0</v>
      </c>
      <c r="BD90" s="11">
        <v>0</v>
      </c>
      <c r="BE90" s="11">
        <v>0</v>
      </c>
      <c r="BF90" s="11">
        <v>0</v>
      </c>
      <c r="BG90" s="11">
        <v>0</v>
      </c>
      <c r="BH90" s="11">
        <v>0</v>
      </c>
      <c r="BI90" s="11">
        <v>0</v>
      </c>
      <c r="BJ90" s="11">
        <v>0</v>
      </c>
      <c r="BK90" s="11">
        <v>0</v>
      </c>
      <c r="BL90" s="27">
        <f>AZ90*AZ$11+BA90*BA$11+BB90*BB$11+BC90*BC$11+BD90*BD$11+BE90*BE$11+BF90*BF$11+BG90*BG$11+BH90*BH$11+BI90*BI$11+BJ$11*BJ90+BK$11*BK90</f>
        <v>0</v>
      </c>
      <c r="BM90" s="114" t="e">
        <f>BL93*1000/(MAX(BL$21,BL$29,BL$37,BL$45,BL$53,BL$61,BL$69,BL$77,BL$85,BL$93))</f>
        <v>#DIV/0!</v>
      </c>
      <c r="BP90" s="10">
        <v>0</v>
      </c>
      <c r="BQ90" s="11">
        <v>0</v>
      </c>
      <c r="BR90" s="11">
        <v>0</v>
      </c>
      <c r="BS90" s="11">
        <v>0</v>
      </c>
      <c r="BT90" s="11">
        <v>0</v>
      </c>
      <c r="BU90" s="11">
        <v>0</v>
      </c>
      <c r="BV90" s="11">
        <v>0</v>
      </c>
      <c r="BW90" s="11">
        <v>0</v>
      </c>
      <c r="BX90" s="11">
        <v>0</v>
      </c>
      <c r="BY90" s="11">
        <v>0</v>
      </c>
      <c r="BZ90" s="11">
        <v>0</v>
      </c>
      <c r="CA90" s="11">
        <v>0</v>
      </c>
      <c r="CB90" s="27">
        <f>BP90*BP$11+BQ90*BQ$11+BR90*BR$11+BS90*BS$11+BT90*BT$11+BU90*BU$11+BV90*BV$11+BW90*BW$11+BX90*BX$11+BY90*BY$11+BZ$11*BZ90+CA$11*CA90</f>
        <v>0</v>
      </c>
      <c r="CC90" s="114">
        <f>CB93*1000/(MAX(CB$21,CB$29,CB$37,CB$45,CB$53,CB$61,CB$69,CB$77,CB$85,CB$93))</f>
        <v>0</v>
      </c>
    </row>
    <row r="91" spans="1:81" ht="12.75" customHeight="1" thickBot="1" x14ac:dyDescent="0.25">
      <c r="A91" s="137"/>
      <c r="B91" s="141"/>
      <c r="C91" s="142"/>
      <c r="D91" s="13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7">
        <f>D91*D$11+E91*E$11+F91*F$11+G91*G$11+H91*H$11+I91*I$11+J91*J$11+K91*K$11+L91*L$11+M91*M$11+N$11*N91+O$11*O91</f>
        <v>0</v>
      </c>
      <c r="Q91" s="115"/>
      <c r="T91" s="13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27">
        <f>T91*T$11+U91*U$11+V91*V$11+W91*W$11+X91*X$11+Y91*Y$11+Z91*Z$11+AA91*AA$11+AB91*AB$11+AC91*AC$11+AD$11*AD91+AE$11*AE91</f>
        <v>0</v>
      </c>
      <c r="AG91" s="115"/>
      <c r="AJ91" s="13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4">
        <v>0</v>
      </c>
      <c r="AU91" s="14">
        <v>0</v>
      </c>
      <c r="AV91" s="27">
        <f>AJ91*AJ$11+AK91*AK$11+AL91*AL$11+AM91*AM$11+AN91*AN$11+AO91*AO$11+AP91*AP$11+AQ91*AQ$11+AR91*AR$11+AS91*AS$11+AT$11*AT91+AU$11*AU91</f>
        <v>0</v>
      </c>
      <c r="AW91" s="115"/>
      <c r="AZ91" s="13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0</v>
      </c>
      <c r="BJ91" s="14">
        <v>0</v>
      </c>
      <c r="BK91" s="14">
        <v>0</v>
      </c>
      <c r="BL91" s="27">
        <f>AZ91*AZ$11+BA91*BA$11+BB91*BB$11+BC91*BC$11+BD91*BD$11+BE91*BE$11+BF91*BF$11+BG91*BG$11+BH91*BH$11+BI91*BI$11+BJ$11*BJ91+BK$11*BK91</f>
        <v>0</v>
      </c>
      <c r="BM91" s="115"/>
      <c r="BP91" s="13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0</v>
      </c>
      <c r="BX91" s="14">
        <v>0</v>
      </c>
      <c r="BY91" s="14">
        <v>0</v>
      </c>
      <c r="BZ91" s="14">
        <v>0</v>
      </c>
      <c r="CA91" s="14">
        <v>0</v>
      </c>
      <c r="CB91" s="27">
        <f>BP91*BP$11+BQ91*BQ$11+BR91*BR$11+BS91*BS$11+BT91*BT$11+BU91*BU$11+BV91*BV$11+BW91*BW$11+BX91*BX$11+BY91*BY$11+BZ$11*BZ91+CA$11*CA91</f>
        <v>0</v>
      </c>
      <c r="CC91" s="115"/>
    </row>
    <row r="92" spans="1:81" ht="12.75" customHeight="1" thickBot="1" x14ac:dyDescent="0.25">
      <c r="A92" s="137"/>
      <c r="B92" s="36" t="s">
        <v>9</v>
      </c>
      <c r="C92" s="36" t="s">
        <v>91</v>
      </c>
      <c r="D92" s="13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7">
        <f>D92*D$11+E92*E$11+F92*F$11+G92*G$11+H92*H$11+I92*I$11+J92*J$11+K92*K$11+L92*L$11+M92*M$11+N$11*N92+O$11*O92</f>
        <v>0</v>
      </c>
      <c r="Q92" s="115"/>
      <c r="T92" s="13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27">
        <f>T92*T$11+U92*U$11+V92*V$11+W92*W$11+X92*X$11+Y92*Y$11+Z92*Z$11+AA92*AA$11+AB92*AB$11+AC92*AC$11+AD$11*AD92+AE$11*AE92</f>
        <v>0</v>
      </c>
      <c r="AG92" s="115"/>
      <c r="AJ92" s="13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27">
        <f>AJ92*AJ$11+AK92*AK$11+AL92*AL$11+AM92*AM$11+AN92*AN$11+AO92*AO$11+AP92*AP$11+AQ92*AQ$11+AR92*AR$11+AS92*AS$11+AT$11*AT92+AU$11*AU92</f>
        <v>0</v>
      </c>
      <c r="AW92" s="115"/>
      <c r="AZ92" s="13">
        <v>0</v>
      </c>
      <c r="BA92" s="14">
        <v>0</v>
      </c>
      <c r="BB92" s="14">
        <v>0</v>
      </c>
      <c r="BC92" s="14">
        <v>0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27">
        <f>AZ92*AZ$11+BA92*BA$11+BB92*BB$11+BC92*BC$11+BD92*BD$11+BE92*BE$11+BF92*BF$11+BG92*BG$11+BH92*BH$11+BI92*BI$11+BJ$11*BJ92+BK$11*BK92</f>
        <v>0</v>
      </c>
      <c r="BM92" s="115"/>
      <c r="BP92" s="13">
        <v>0</v>
      </c>
      <c r="BQ92" s="14">
        <v>0</v>
      </c>
      <c r="BR92" s="14">
        <v>0</v>
      </c>
      <c r="BS92" s="14">
        <v>0</v>
      </c>
      <c r="BT92" s="14">
        <v>0</v>
      </c>
      <c r="BU92" s="14">
        <v>0</v>
      </c>
      <c r="BV92" s="14">
        <v>0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27">
        <f>BP92*BP$11+BQ92*BQ$11+BR92*BR$11+BS92*BS$11+BT92*BT$11+BU92*BU$11+BV92*BV$11+BW92*BW$11+BX92*BX$11+BY92*BY$11+BZ$11*BZ92+CA$11*CA92</f>
        <v>0</v>
      </c>
      <c r="CC92" s="115"/>
    </row>
    <row r="93" spans="1:81" ht="15" customHeight="1" thickBot="1" x14ac:dyDescent="0.3">
      <c r="A93" s="138"/>
      <c r="B93" s="37">
        <f>Q86</f>
        <v>0</v>
      </c>
      <c r="C93" s="38">
        <f>Q90</f>
        <v>0</v>
      </c>
      <c r="D93" s="47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35">
        <f>P90+P91+P92</f>
        <v>0</v>
      </c>
      <c r="Q93" s="116"/>
      <c r="T93" s="47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35">
        <f>AF90+AF91+AF92</f>
        <v>0</v>
      </c>
      <c r="AG93" s="116"/>
      <c r="AJ93" s="47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35">
        <f>AV90+AV91+AV92</f>
        <v>0</v>
      </c>
      <c r="AW93" s="116"/>
      <c r="AZ93" s="47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35">
        <f>BL90+BL91+BL92</f>
        <v>0</v>
      </c>
      <c r="BM93" s="116"/>
      <c r="BP93" s="47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35">
        <f>CB90+CB91+CB92</f>
        <v>0</v>
      </c>
      <c r="CC93" s="116"/>
    </row>
  </sheetData>
  <mergeCells count="215">
    <mergeCell ref="BM86:BM89"/>
    <mergeCell ref="BM90:BM93"/>
    <mergeCell ref="BM62:BM65"/>
    <mergeCell ref="BM66:BM69"/>
    <mergeCell ref="BM70:BM73"/>
    <mergeCell ref="BM74:BM77"/>
    <mergeCell ref="BM78:BM81"/>
    <mergeCell ref="BM82:BM85"/>
    <mergeCell ref="BM38:BM41"/>
    <mergeCell ref="BM42:BM45"/>
    <mergeCell ref="BM46:BM49"/>
    <mergeCell ref="BM50:BM53"/>
    <mergeCell ref="BM54:BM57"/>
    <mergeCell ref="BM58:BM61"/>
    <mergeCell ref="BM14:BM17"/>
    <mergeCell ref="BM18:BM21"/>
    <mergeCell ref="BM22:BM25"/>
    <mergeCell ref="BM26:BM29"/>
    <mergeCell ref="BM30:BM33"/>
    <mergeCell ref="BM34:BM37"/>
    <mergeCell ref="BI4:BI9"/>
    <mergeCell ref="BJ4:BJ9"/>
    <mergeCell ref="BK4:BK9"/>
    <mergeCell ref="BL10:BM10"/>
    <mergeCell ref="BL11:BM11"/>
    <mergeCell ref="AZ12:BG12"/>
    <mergeCell ref="BL12:BL13"/>
    <mergeCell ref="BM12:BM13"/>
    <mergeCell ref="AZ1:BM3"/>
    <mergeCell ref="AZ4:AZ9"/>
    <mergeCell ref="BA4:BA9"/>
    <mergeCell ref="BB4:BB9"/>
    <mergeCell ref="BC4:BC9"/>
    <mergeCell ref="BD4:BD9"/>
    <mergeCell ref="BE4:BE9"/>
    <mergeCell ref="BF4:BF9"/>
    <mergeCell ref="BG4:BG9"/>
    <mergeCell ref="BH4:BH9"/>
    <mergeCell ref="AG86:AG89"/>
    <mergeCell ref="AG90:AG93"/>
    <mergeCell ref="AG62:AG65"/>
    <mergeCell ref="AG66:AG69"/>
    <mergeCell ref="AG70:AG73"/>
    <mergeCell ref="AG74:AG77"/>
    <mergeCell ref="AG78:AG81"/>
    <mergeCell ref="AG82:AG85"/>
    <mergeCell ref="AG38:AG41"/>
    <mergeCell ref="AG42:AG45"/>
    <mergeCell ref="AG46:AG49"/>
    <mergeCell ref="AG50:AG53"/>
    <mergeCell ref="AG54:AG57"/>
    <mergeCell ref="AG58:AG61"/>
    <mergeCell ref="AG14:AG17"/>
    <mergeCell ref="AG18:AG21"/>
    <mergeCell ref="AG22:AG25"/>
    <mergeCell ref="AG26:AG29"/>
    <mergeCell ref="AG30:AG33"/>
    <mergeCell ref="AG34:AG37"/>
    <mergeCell ref="AC4:AC9"/>
    <mergeCell ref="AD4:AD9"/>
    <mergeCell ref="AE4:AE9"/>
    <mergeCell ref="AF10:AG10"/>
    <mergeCell ref="AF11:AG11"/>
    <mergeCell ref="T12:AA12"/>
    <mergeCell ref="AF12:AF13"/>
    <mergeCell ref="AG12:AG13"/>
    <mergeCell ref="T1:AG3"/>
    <mergeCell ref="T4:T9"/>
    <mergeCell ref="U4:U9"/>
    <mergeCell ref="V4:V9"/>
    <mergeCell ref="W4:W9"/>
    <mergeCell ref="X4:X9"/>
    <mergeCell ref="Y4:Y9"/>
    <mergeCell ref="Z4:Z9"/>
    <mergeCell ref="AA4:AA9"/>
    <mergeCell ref="AB4:AB9"/>
    <mergeCell ref="A78:A85"/>
    <mergeCell ref="B78:C83"/>
    <mergeCell ref="Q78:Q81"/>
    <mergeCell ref="Q82:Q85"/>
    <mergeCell ref="A86:A93"/>
    <mergeCell ref="B86:C91"/>
    <mergeCell ref="Q86:Q89"/>
    <mergeCell ref="Q90:Q93"/>
    <mergeCell ref="A62:A69"/>
    <mergeCell ref="B62:C67"/>
    <mergeCell ref="Q62:Q65"/>
    <mergeCell ref="Q66:Q69"/>
    <mergeCell ref="A70:A77"/>
    <mergeCell ref="B70:C75"/>
    <mergeCell ref="Q70:Q73"/>
    <mergeCell ref="Q74:Q77"/>
    <mergeCell ref="A46:A53"/>
    <mergeCell ref="B46:C51"/>
    <mergeCell ref="Q46:Q49"/>
    <mergeCell ref="Q50:Q53"/>
    <mergeCell ref="A54:A61"/>
    <mergeCell ref="B54:C59"/>
    <mergeCell ref="Q54:Q57"/>
    <mergeCell ref="Q58:Q61"/>
    <mergeCell ref="A30:A37"/>
    <mergeCell ref="B30:C35"/>
    <mergeCell ref="Q30:Q33"/>
    <mergeCell ref="Q34:Q37"/>
    <mergeCell ref="A38:A45"/>
    <mergeCell ref="B38:C43"/>
    <mergeCell ref="Q38:Q41"/>
    <mergeCell ref="Q42:Q45"/>
    <mergeCell ref="A14:A21"/>
    <mergeCell ref="B14:C19"/>
    <mergeCell ref="Q14:Q17"/>
    <mergeCell ref="Q18:Q21"/>
    <mergeCell ref="A22:A29"/>
    <mergeCell ref="B22:C27"/>
    <mergeCell ref="Q22:Q25"/>
    <mergeCell ref="Q26:Q29"/>
    <mergeCell ref="P10:Q10"/>
    <mergeCell ref="B11:C11"/>
    <mergeCell ref="P11:Q11"/>
    <mergeCell ref="B12:C12"/>
    <mergeCell ref="D12:K12"/>
    <mergeCell ref="P12:P13"/>
    <mergeCell ref="Q12:Q13"/>
    <mergeCell ref="K4:K9"/>
    <mergeCell ref="L4:L9"/>
    <mergeCell ref="M4:M9"/>
    <mergeCell ref="N4:N9"/>
    <mergeCell ref="O4:O9"/>
    <mergeCell ref="B10:C10"/>
    <mergeCell ref="D1:Q3"/>
    <mergeCell ref="A4:A13"/>
    <mergeCell ref="B4:C9"/>
    <mergeCell ref="D4:D9"/>
    <mergeCell ref="E4:E9"/>
    <mergeCell ref="F4:F9"/>
    <mergeCell ref="G4:G9"/>
    <mergeCell ref="H4:H9"/>
    <mergeCell ref="I4:I9"/>
    <mergeCell ref="J4:J9"/>
    <mergeCell ref="AJ1:AW3"/>
    <mergeCell ref="AJ4:AJ9"/>
    <mergeCell ref="AK4:AK9"/>
    <mergeCell ref="AL4:AL9"/>
    <mergeCell ref="AM4:AM9"/>
    <mergeCell ref="AN4:AN9"/>
    <mergeCell ref="AO4:AO9"/>
    <mergeCell ref="AP4:AP9"/>
    <mergeCell ref="AQ4:AQ9"/>
    <mergeCell ref="AR4:AR9"/>
    <mergeCell ref="AS4:AS9"/>
    <mergeCell ref="AT4:AT9"/>
    <mergeCell ref="AU4:AU9"/>
    <mergeCell ref="AV10:AW10"/>
    <mergeCell ref="AV11:AW11"/>
    <mergeCell ref="AJ12:AQ12"/>
    <mergeCell ref="AV12:AV13"/>
    <mergeCell ref="AW12:AW13"/>
    <mergeCell ref="AW14:AW17"/>
    <mergeCell ref="AW18:AW21"/>
    <mergeCell ref="AW22:AW25"/>
    <mergeCell ref="AW26:AW29"/>
    <mergeCell ref="AW30:AW33"/>
    <mergeCell ref="AW34:AW37"/>
    <mergeCell ref="AW38:AW41"/>
    <mergeCell ref="AW42:AW45"/>
    <mergeCell ref="AW46:AW49"/>
    <mergeCell ref="AW50:AW53"/>
    <mergeCell ref="AW54:AW57"/>
    <mergeCell ref="AW58:AW61"/>
    <mergeCell ref="AW86:AW89"/>
    <mergeCell ref="AW90:AW93"/>
    <mergeCell ref="AW62:AW65"/>
    <mergeCell ref="AW66:AW69"/>
    <mergeCell ref="AW70:AW73"/>
    <mergeCell ref="AW74:AW77"/>
    <mergeCell ref="AW78:AW81"/>
    <mergeCell ref="AW82:AW85"/>
    <mergeCell ref="BP1:CC3"/>
    <mergeCell ref="BP4:BP9"/>
    <mergeCell ref="BQ4:BQ9"/>
    <mergeCell ref="BR4:BR9"/>
    <mergeCell ref="BS4:BS9"/>
    <mergeCell ref="BT4:BT9"/>
    <mergeCell ref="BU4:BU9"/>
    <mergeCell ref="BV4:BV9"/>
    <mergeCell ref="BW4:BW9"/>
    <mergeCell ref="BX4:BX9"/>
    <mergeCell ref="BY4:BY9"/>
    <mergeCell ref="BZ4:BZ9"/>
    <mergeCell ref="CA4:CA9"/>
    <mergeCell ref="CB10:CC10"/>
    <mergeCell ref="CB11:CC11"/>
    <mergeCell ref="BP12:BW12"/>
    <mergeCell ref="CB12:CB13"/>
    <mergeCell ref="CC12:CC13"/>
    <mergeCell ref="CC14:CC17"/>
    <mergeCell ref="CC18:CC21"/>
    <mergeCell ref="CC22:CC25"/>
    <mergeCell ref="CC26:CC29"/>
    <mergeCell ref="CC30:CC33"/>
    <mergeCell ref="CC34:CC37"/>
    <mergeCell ref="CC38:CC41"/>
    <mergeCell ref="CC42:CC45"/>
    <mergeCell ref="CC46:CC49"/>
    <mergeCell ref="CC50:CC53"/>
    <mergeCell ref="CC54:CC57"/>
    <mergeCell ref="CC58:CC61"/>
    <mergeCell ref="CC86:CC89"/>
    <mergeCell ref="CC90:CC93"/>
    <mergeCell ref="CC62:CC65"/>
    <mergeCell ref="CC66:CC69"/>
    <mergeCell ref="CC70:CC73"/>
    <mergeCell ref="CC74:CC77"/>
    <mergeCell ref="CC78:CC81"/>
    <mergeCell ref="CC82:CC85"/>
  </mergeCells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3"/>
  <sheetViews>
    <sheetView zoomScale="97" workbookViewId="0">
      <pane xSplit="3" ySplit="13" topLeftCell="S35" activePane="bottomRight" state="frozen"/>
      <selection pane="topRight" activeCell="D1" sqref="D1"/>
      <selection pane="bottomLeft" activeCell="A14" sqref="A14"/>
      <selection pane="bottomRight" activeCell="CE42" sqref="CE42"/>
    </sheetView>
  </sheetViews>
  <sheetFormatPr baseColWidth="10" defaultRowHeight="12.75" outlineLevelCol="1" x14ac:dyDescent="0.2"/>
  <cols>
    <col min="1" max="1" width="6" customWidth="1"/>
    <col min="2" max="2" width="12.28515625" customWidth="1"/>
    <col min="3" max="3" width="15" bestFit="1" customWidth="1"/>
    <col min="4" max="4" width="3.5703125" hidden="1" customWidth="1" outlineLevel="1"/>
    <col min="5" max="5" width="3.42578125" hidden="1" customWidth="1" outlineLevel="1"/>
    <col min="6" max="6" width="3.85546875" hidden="1" customWidth="1" outlineLevel="1"/>
    <col min="7" max="7" width="3.5703125" hidden="1" customWidth="1" outlineLevel="1"/>
    <col min="8" max="8" width="3.28515625" hidden="1" customWidth="1" outlineLevel="1"/>
    <col min="9" max="9" width="2.85546875" hidden="1" customWidth="1" outlineLevel="1"/>
    <col min="10" max="10" width="3.28515625" hidden="1" customWidth="1" outlineLevel="1"/>
    <col min="11" max="11" width="3.140625" hidden="1" customWidth="1" outlineLevel="1"/>
    <col min="12" max="15" width="3.42578125" hidden="1" customWidth="1" outlineLevel="1"/>
    <col min="16" max="16" width="5.85546875" hidden="1" customWidth="1" outlineLevel="1"/>
    <col min="17" max="17" width="7.7109375" hidden="1" customWidth="1" outlineLevel="1"/>
    <col min="18" max="18" width="2.5703125" hidden="1" customWidth="1" outlineLevel="1"/>
    <col min="19" max="19" width="2.5703125" customWidth="1" collapsed="1"/>
    <col min="20" max="20" width="3.5703125" hidden="1" customWidth="1" outlineLevel="1"/>
    <col min="21" max="21" width="3.42578125" hidden="1" customWidth="1" outlineLevel="1"/>
    <col min="22" max="22" width="3.85546875" hidden="1" customWidth="1" outlineLevel="1"/>
    <col min="23" max="23" width="3.5703125" hidden="1" customWidth="1" outlineLevel="1"/>
    <col min="24" max="24" width="3.28515625" hidden="1" customWidth="1" outlineLevel="1"/>
    <col min="25" max="25" width="2.85546875" hidden="1" customWidth="1" outlineLevel="1"/>
    <col min="26" max="26" width="3.28515625" hidden="1" customWidth="1" outlineLevel="1"/>
    <col min="27" max="27" width="3.140625" hidden="1" customWidth="1" outlineLevel="1"/>
    <col min="28" max="31" width="3.42578125" hidden="1" customWidth="1" outlineLevel="1"/>
    <col min="32" max="32" width="5.85546875" hidden="1" customWidth="1" outlineLevel="1"/>
    <col min="33" max="33" width="7.7109375" hidden="1" customWidth="1" outlineLevel="1"/>
    <col min="34" max="34" width="2.5703125" hidden="1" customWidth="1" outlineLevel="1"/>
    <col min="35" max="35" width="2.5703125" customWidth="1" collapsed="1"/>
    <col min="37" max="37" width="3.5703125" hidden="1" customWidth="1" outlineLevel="1"/>
    <col min="38" max="38" width="3.42578125" hidden="1" customWidth="1" outlineLevel="1"/>
    <col min="39" max="39" width="3.85546875" hidden="1" customWidth="1" outlineLevel="1"/>
    <col min="40" max="40" width="3.5703125" hidden="1" customWidth="1" outlineLevel="1"/>
    <col min="41" max="41" width="3.28515625" hidden="1" customWidth="1" outlineLevel="1"/>
    <col min="42" max="42" width="2.85546875" hidden="1" customWidth="1" outlineLevel="1"/>
    <col min="43" max="43" width="3.28515625" hidden="1" customWidth="1" outlineLevel="1"/>
    <col min="44" max="44" width="3.140625" hidden="1" customWidth="1" outlineLevel="1"/>
    <col min="45" max="48" width="3.42578125" hidden="1" customWidth="1" outlineLevel="1"/>
    <col min="49" max="49" width="5.85546875" hidden="1" customWidth="1" outlineLevel="1"/>
    <col min="50" max="50" width="7.7109375" hidden="1" customWidth="1" outlineLevel="1"/>
    <col min="51" max="51" width="2.5703125" hidden="1" customWidth="1" outlineLevel="1"/>
    <col min="52" max="52" width="2.5703125" customWidth="1" collapsed="1"/>
    <col min="53" max="53" width="3.5703125" hidden="1" customWidth="1" outlineLevel="1"/>
    <col min="54" max="54" width="3.42578125" hidden="1" customWidth="1" outlineLevel="1"/>
    <col min="55" max="55" width="3.85546875" hidden="1" customWidth="1" outlineLevel="1"/>
    <col min="56" max="56" width="3.5703125" hidden="1" customWidth="1" outlineLevel="1"/>
    <col min="57" max="57" width="3.28515625" hidden="1" customWidth="1" outlineLevel="1"/>
    <col min="58" max="58" width="2.85546875" hidden="1" customWidth="1" outlineLevel="1"/>
    <col min="59" max="59" width="3.28515625" hidden="1" customWidth="1" outlineLevel="1"/>
    <col min="60" max="60" width="3.140625" hidden="1" customWidth="1" outlineLevel="1"/>
    <col min="61" max="64" width="3.42578125" hidden="1" customWidth="1" outlineLevel="1"/>
    <col min="65" max="65" width="5.85546875" hidden="1" customWidth="1" outlineLevel="1"/>
    <col min="66" max="66" width="7.7109375" hidden="1" customWidth="1" outlineLevel="1"/>
    <col min="67" max="67" width="2.5703125" hidden="1" customWidth="1" outlineLevel="1"/>
    <col min="68" max="68" width="2.5703125" customWidth="1" collapsed="1"/>
    <col min="69" max="69" width="3.5703125" customWidth="1" outlineLevel="1"/>
    <col min="70" max="70" width="3.42578125" customWidth="1" outlineLevel="1"/>
    <col min="71" max="71" width="3.85546875" customWidth="1" outlineLevel="1"/>
    <col min="72" max="72" width="3.5703125" customWidth="1" outlineLevel="1"/>
    <col min="73" max="73" width="3.28515625" customWidth="1" outlineLevel="1"/>
    <col min="74" max="74" width="2.85546875" customWidth="1" outlineLevel="1"/>
    <col min="75" max="75" width="3.28515625" customWidth="1" outlineLevel="1"/>
    <col min="76" max="76" width="3.140625" customWidth="1" outlineLevel="1"/>
    <col min="77" max="80" width="3.42578125" customWidth="1" outlineLevel="1"/>
    <col min="81" max="81" width="5.85546875" customWidth="1" outlineLevel="1"/>
    <col min="82" max="82" width="7.7109375" bestFit="1" customWidth="1" outlineLevel="1"/>
  </cols>
  <sheetData>
    <row r="1" spans="1:82" ht="12.75" customHeight="1" x14ac:dyDescent="0.2">
      <c r="D1" s="126" t="s">
        <v>14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  <c r="T1" s="126" t="s">
        <v>106</v>
      </c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8"/>
      <c r="AK1" s="126" t="s">
        <v>110</v>
      </c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8"/>
      <c r="BA1" s="126" t="s">
        <v>110</v>
      </c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8"/>
      <c r="BQ1" s="126" t="s">
        <v>114</v>
      </c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8"/>
    </row>
    <row r="2" spans="1:82" x14ac:dyDescent="0.2">
      <c r="D2" s="129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T2" s="129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8"/>
      <c r="AK2" s="129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8"/>
      <c r="BA2" s="129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8"/>
      <c r="BQ2" s="129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8"/>
    </row>
    <row r="3" spans="1:82" x14ac:dyDescent="0.2">
      <c r="D3" s="129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T3" s="129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8"/>
      <c r="AK3" s="129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8"/>
      <c r="BA3" s="129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8"/>
      <c r="BQ3" s="129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8"/>
    </row>
    <row r="4" spans="1:82" ht="40.5" customHeight="1" x14ac:dyDescent="0.2">
      <c r="A4" s="130" t="s">
        <v>13</v>
      </c>
      <c r="B4" s="119" t="s">
        <v>7</v>
      </c>
      <c r="C4" s="119"/>
      <c r="D4" s="117" t="s">
        <v>86</v>
      </c>
      <c r="E4" s="117" t="s">
        <v>86</v>
      </c>
      <c r="F4" s="117" t="s">
        <v>86</v>
      </c>
      <c r="G4" s="117" t="s">
        <v>86</v>
      </c>
      <c r="H4" s="117" t="s">
        <v>86</v>
      </c>
      <c r="I4" s="117" t="s">
        <v>86</v>
      </c>
      <c r="J4" s="117" t="s">
        <v>86</v>
      </c>
      <c r="K4" s="117" t="s">
        <v>86</v>
      </c>
      <c r="L4" s="117" t="s">
        <v>86</v>
      </c>
      <c r="M4" s="117" t="s">
        <v>86</v>
      </c>
      <c r="N4" s="117" t="s">
        <v>89</v>
      </c>
      <c r="O4" s="117" t="s">
        <v>90</v>
      </c>
      <c r="Q4" s="45"/>
      <c r="T4" s="117" t="s">
        <v>86</v>
      </c>
      <c r="U4" s="117" t="s">
        <v>86</v>
      </c>
      <c r="V4" s="117" t="s">
        <v>86</v>
      </c>
      <c r="W4" s="117" t="s">
        <v>86</v>
      </c>
      <c r="X4" s="117" t="s">
        <v>86</v>
      </c>
      <c r="Y4" s="117" t="s">
        <v>86</v>
      </c>
      <c r="Z4" s="117" t="s">
        <v>86</v>
      </c>
      <c r="AA4" s="117" t="s">
        <v>86</v>
      </c>
      <c r="AB4" s="117" t="s">
        <v>86</v>
      </c>
      <c r="AC4" s="117" t="s">
        <v>86</v>
      </c>
      <c r="AD4" s="117" t="s">
        <v>89</v>
      </c>
      <c r="AE4" s="117" t="s">
        <v>90</v>
      </c>
      <c r="AG4" s="45"/>
      <c r="AK4" s="117" t="s">
        <v>86</v>
      </c>
      <c r="AL4" s="117" t="s">
        <v>86</v>
      </c>
      <c r="AM4" s="117" t="s">
        <v>86</v>
      </c>
      <c r="AN4" s="117" t="s">
        <v>86</v>
      </c>
      <c r="AO4" s="117" t="s">
        <v>86</v>
      </c>
      <c r="AP4" s="117" t="s">
        <v>86</v>
      </c>
      <c r="AQ4" s="117" t="s">
        <v>86</v>
      </c>
      <c r="AR4" s="117" t="s">
        <v>86</v>
      </c>
      <c r="AS4" s="117" t="s">
        <v>86</v>
      </c>
      <c r="AT4" s="117" t="s">
        <v>86</v>
      </c>
      <c r="AU4" s="117" t="s">
        <v>89</v>
      </c>
      <c r="AV4" s="117" t="s">
        <v>90</v>
      </c>
      <c r="AX4" s="45"/>
      <c r="BA4" s="117" t="s">
        <v>86</v>
      </c>
      <c r="BB4" s="117" t="s">
        <v>86</v>
      </c>
      <c r="BC4" s="117" t="s">
        <v>86</v>
      </c>
      <c r="BD4" s="117" t="s">
        <v>86</v>
      </c>
      <c r="BE4" s="117" t="s">
        <v>86</v>
      </c>
      <c r="BF4" s="117" t="s">
        <v>86</v>
      </c>
      <c r="BG4" s="117" t="s">
        <v>86</v>
      </c>
      <c r="BH4" s="117" t="s">
        <v>86</v>
      </c>
      <c r="BI4" s="117" t="s">
        <v>86</v>
      </c>
      <c r="BJ4" s="117" t="s">
        <v>86</v>
      </c>
      <c r="BK4" s="117" t="s">
        <v>89</v>
      </c>
      <c r="BL4" s="117" t="s">
        <v>90</v>
      </c>
      <c r="BN4" s="45"/>
      <c r="BQ4" s="117" t="s">
        <v>86</v>
      </c>
      <c r="BR4" s="117" t="s">
        <v>86</v>
      </c>
      <c r="BS4" s="117" t="s">
        <v>86</v>
      </c>
      <c r="BT4" s="117" t="s">
        <v>86</v>
      </c>
      <c r="BU4" s="117" t="s">
        <v>86</v>
      </c>
      <c r="BV4" s="117" t="s">
        <v>86</v>
      </c>
      <c r="BW4" s="117" t="s">
        <v>86</v>
      </c>
      <c r="BX4" s="117" t="s">
        <v>86</v>
      </c>
      <c r="BY4" s="117" t="s">
        <v>86</v>
      </c>
      <c r="BZ4" s="117" t="s">
        <v>86</v>
      </c>
      <c r="CA4" s="117" t="s">
        <v>89</v>
      </c>
      <c r="CB4" s="117" t="s">
        <v>90</v>
      </c>
      <c r="CD4" s="45"/>
    </row>
    <row r="5" spans="1:82" ht="12.75" customHeight="1" x14ac:dyDescent="0.2">
      <c r="A5" s="131"/>
      <c r="B5" s="119"/>
      <c r="C5" s="119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45"/>
      <c r="Q5" s="45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45"/>
      <c r="AG5" s="45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45"/>
      <c r="AX5" s="45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45"/>
      <c r="BN5" s="45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45"/>
      <c r="CD5" s="45"/>
    </row>
    <row r="6" spans="1:82" ht="12.75" customHeight="1" x14ac:dyDescent="0.2">
      <c r="A6" s="131"/>
      <c r="B6" s="119"/>
      <c r="C6" s="119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45"/>
      <c r="Q6" s="45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45"/>
      <c r="AG6" s="45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45"/>
      <c r="AX6" s="45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45"/>
      <c r="BN6" s="45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45"/>
      <c r="CD6" s="45"/>
    </row>
    <row r="7" spans="1:82" ht="12.75" customHeight="1" x14ac:dyDescent="0.2">
      <c r="A7" s="131"/>
      <c r="B7" s="119"/>
      <c r="C7" s="119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45"/>
      <c r="Q7" s="45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45"/>
      <c r="AG7" s="45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45"/>
      <c r="AX7" s="45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45"/>
      <c r="BN7" s="45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45"/>
      <c r="CD7" s="45"/>
    </row>
    <row r="8" spans="1:82" ht="12.75" customHeight="1" x14ac:dyDescent="0.2">
      <c r="A8" s="131"/>
      <c r="B8" s="119"/>
      <c r="C8" s="119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45"/>
      <c r="Q8" s="45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45"/>
      <c r="AG8" s="45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45"/>
      <c r="AX8" s="45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45"/>
      <c r="BN8" s="45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45"/>
      <c r="CD8" s="45"/>
    </row>
    <row r="9" spans="1:82" ht="12.75" customHeight="1" x14ac:dyDescent="0.2">
      <c r="A9" s="131"/>
      <c r="B9" s="119"/>
      <c r="C9" s="119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45"/>
      <c r="Q9" s="45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45"/>
      <c r="AG9" s="45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45"/>
      <c r="AX9" s="45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45"/>
      <c r="BN9" s="45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45"/>
      <c r="CD9" s="45"/>
    </row>
    <row r="10" spans="1:82" ht="23.25" x14ac:dyDescent="0.2">
      <c r="A10" s="131"/>
      <c r="B10" s="133" t="s">
        <v>87</v>
      </c>
      <c r="C10" s="134"/>
      <c r="D10">
        <v>19</v>
      </c>
      <c r="E10">
        <v>30</v>
      </c>
      <c r="F10">
        <v>29</v>
      </c>
      <c r="G10">
        <v>35</v>
      </c>
      <c r="H10">
        <v>37</v>
      </c>
      <c r="I10">
        <v>37</v>
      </c>
      <c r="J10">
        <v>21</v>
      </c>
      <c r="K10">
        <v>21</v>
      </c>
      <c r="L10">
        <v>40</v>
      </c>
      <c r="M10">
        <v>15</v>
      </c>
      <c r="N10">
        <v>9</v>
      </c>
      <c r="O10">
        <v>3</v>
      </c>
      <c r="P10" s="118">
        <f>SUM(D10:M10)</f>
        <v>284</v>
      </c>
      <c r="Q10" s="119"/>
      <c r="T10">
        <v>19</v>
      </c>
      <c r="U10">
        <v>30</v>
      </c>
      <c r="V10">
        <v>29</v>
      </c>
      <c r="W10">
        <v>35</v>
      </c>
      <c r="X10">
        <v>37</v>
      </c>
      <c r="Y10">
        <v>37</v>
      </c>
      <c r="Z10">
        <v>21</v>
      </c>
      <c r="AA10">
        <v>21</v>
      </c>
      <c r="AB10">
        <v>40</v>
      </c>
      <c r="AC10">
        <v>15</v>
      </c>
      <c r="AD10">
        <v>9</v>
      </c>
      <c r="AE10">
        <v>3</v>
      </c>
      <c r="AF10" s="118">
        <f>SUM(T10:AC10)</f>
        <v>284</v>
      </c>
      <c r="AG10" s="119"/>
      <c r="AK10">
        <v>19</v>
      </c>
      <c r="AL10">
        <v>30</v>
      </c>
      <c r="AM10">
        <v>29</v>
      </c>
      <c r="AN10">
        <v>35</v>
      </c>
      <c r="AO10">
        <v>37</v>
      </c>
      <c r="AP10">
        <v>37</v>
      </c>
      <c r="AQ10">
        <v>21</v>
      </c>
      <c r="AR10">
        <v>21</v>
      </c>
      <c r="AS10">
        <v>40</v>
      </c>
      <c r="AT10">
        <v>15</v>
      </c>
      <c r="AU10">
        <v>9</v>
      </c>
      <c r="AV10">
        <v>3</v>
      </c>
      <c r="AW10" s="118">
        <f>SUM(AK10:AT10)</f>
        <v>284</v>
      </c>
      <c r="AX10" s="119"/>
      <c r="BA10">
        <v>19</v>
      </c>
      <c r="BB10">
        <v>30</v>
      </c>
      <c r="BC10">
        <v>29</v>
      </c>
      <c r="BD10">
        <v>35</v>
      </c>
      <c r="BE10">
        <v>37</v>
      </c>
      <c r="BF10">
        <v>37</v>
      </c>
      <c r="BG10">
        <v>21</v>
      </c>
      <c r="BH10">
        <v>21</v>
      </c>
      <c r="BI10">
        <v>40</v>
      </c>
      <c r="BJ10">
        <v>15</v>
      </c>
      <c r="BK10">
        <v>9</v>
      </c>
      <c r="BL10">
        <v>3</v>
      </c>
      <c r="BM10" s="118">
        <f>SUM(BA10:BJ10)</f>
        <v>284</v>
      </c>
      <c r="BN10" s="119"/>
      <c r="BQ10">
        <v>19</v>
      </c>
      <c r="BR10">
        <v>30</v>
      </c>
      <c r="BS10">
        <v>29</v>
      </c>
      <c r="BT10">
        <v>35</v>
      </c>
      <c r="BU10">
        <v>37</v>
      </c>
      <c r="BV10">
        <v>37</v>
      </c>
      <c r="BW10">
        <v>21</v>
      </c>
      <c r="BX10">
        <v>21</v>
      </c>
      <c r="BY10">
        <v>40</v>
      </c>
      <c r="BZ10">
        <v>15</v>
      </c>
      <c r="CA10">
        <v>9</v>
      </c>
      <c r="CB10">
        <v>3</v>
      </c>
      <c r="CC10" s="118">
        <f>SUM(BQ10:BZ10)</f>
        <v>284</v>
      </c>
      <c r="CD10" s="119"/>
    </row>
    <row r="11" spans="1:82" ht="23.25" x14ac:dyDescent="0.2">
      <c r="A11" s="131"/>
      <c r="B11" s="133" t="s">
        <v>88</v>
      </c>
      <c r="C11" s="134"/>
      <c r="D11">
        <v>34</v>
      </c>
      <c r="E11">
        <v>37</v>
      </c>
      <c r="F11">
        <v>26</v>
      </c>
      <c r="G11">
        <v>17</v>
      </c>
      <c r="H11">
        <v>35</v>
      </c>
      <c r="I11">
        <v>30</v>
      </c>
      <c r="J11">
        <v>39</v>
      </c>
      <c r="K11">
        <v>37</v>
      </c>
      <c r="L11">
        <v>22</v>
      </c>
      <c r="M11">
        <v>22</v>
      </c>
      <c r="N11">
        <v>9</v>
      </c>
      <c r="O11">
        <v>3</v>
      </c>
      <c r="P11" s="118">
        <f>SUM(D11:M11)</f>
        <v>299</v>
      </c>
      <c r="Q11" s="119"/>
      <c r="T11">
        <v>38</v>
      </c>
      <c r="U11">
        <v>44</v>
      </c>
      <c r="V11">
        <v>41</v>
      </c>
      <c r="W11">
        <v>37</v>
      </c>
      <c r="X11">
        <v>33</v>
      </c>
      <c r="Y11">
        <v>22</v>
      </c>
      <c r="Z11">
        <v>61</v>
      </c>
      <c r="AA11">
        <v>39</v>
      </c>
      <c r="AB11">
        <v>25</v>
      </c>
      <c r="AC11">
        <v>21</v>
      </c>
      <c r="AD11">
        <v>9</v>
      </c>
      <c r="AE11">
        <v>3</v>
      </c>
      <c r="AF11" s="118">
        <f>SUM(T11:AC11)</f>
        <v>361</v>
      </c>
      <c r="AG11" s="119"/>
      <c r="AK11">
        <v>38</v>
      </c>
      <c r="AL11">
        <v>44</v>
      </c>
      <c r="AM11">
        <v>41</v>
      </c>
      <c r="AN11">
        <v>37</v>
      </c>
      <c r="AO11">
        <v>33</v>
      </c>
      <c r="AP11">
        <v>22</v>
      </c>
      <c r="AQ11">
        <v>61</v>
      </c>
      <c r="AR11">
        <v>39</v>
      </c>
      <c r="AS11">
        <v>25</v>
      </c>
      <c r="AT11">
        <v>21</v>
      </c>
      <c r="AU11">
        <v>9</v>
      </c>
      <c r="AV11">
        <v>3</v>
      </c>
      <c r="AW11" s="118">
        <f>SUM(AK11:AT11)</f>
        <v>361</v>
      </c>
      <c r="AX11" s="119"/>
      <c r="BA11">
        <v>38</v>
      </c>
      <c r="BB11">
        <v>44</v>
      </c>
      <c r="BC11">
        <v>41</v>
      </c>
      <c r="BD11">
        <v>37</v>
      </c>
      <c r="BE11">
        <v>33</v>
      </c>
      <c r="BF11">
        <v>22</v>
      </c>
      <c r="BG11">
        <v>61</v>
      </c>
      <c r="BH11">
        <v>39</v>
      </c>
      <c r="BI11">
        <v>25</v>
      </c>
      <c r="BJ11">
        <v>21</v>
      </c>
      <c r="BK11">
        <v>9</v>
      </c>
      <c r="BL11">
        <v>3</v>
      </c>
      <c r="BM11" s="118">
        <f>SUM(BA11:BJ11)</f>
        <v>361</v>
      </c>
      <c r="BN11" s="119"/>
      <c r="BQ11">
        <v>38</v>
      </c>
      <c r="BR11">
        <v>44</v>
      </c>
      <c r="BS11">
        <v>41</v>
      </c>
      <c r="BT11">
        <v>37</v>
      </c>
      <c r="BU11">
        <v>33</v>
      </c>
      <c r="BV11">
        <v>22</v>
      </c>
      <c r="BW11">
        <v>61</v>
      </c>
      <c r="BX11">
        <v>39</v>
      </c>
      <c r="BY11">
        <v>25</v>
      </c>
      <c r="BZ11">
        <v>21</v>
      </c>
      <c r="CA11">
        <v>9</v>
      </c>
      <c r="CB11">
        <v>3</v>
      </c>
      <c r="CC11" s="118">
        <f>SUM(BQ11:BZ11)</f>
        <v>361</v>
      </c>
      <c r="CD11" s="119"/>
    </row>
    <row r="12" spans="1:82" ht="12.75" customHeight="1" x14ac:dyDescent="0.2">
      <c r="A12" s="131"/>
      <c r="B12" s="135" t="s">
        <v>8</v>
      </c>
      <c r="C12" s="135"/>
      <c r="D12" s="120" t="s">
        <v>9</v>
      </c>
      <c r="E12" s="121"/>
      <c r="F12" s="121"/>
      <c r="G12" s="121"/>
      <c r="H12" s="121"/>
      <c r="I12" s="121"/>
      <c r="J12" s="121"/>
      <c r="K12" s="121"/>
      <c r="L12" s="21"/>
      <c r="M12" s="21"/>
      <c r="N12" s="21"/>
      <c r="O12" s="21"/>
      <c r="P12" s="122" t="s">
        <v>10</v>
      </c>
      <c r="Q12" s="124" t="s">
        <v>19</v>
      </c>
      <c r="T12" s="120" t="s">
        <v>9</v>
      </c>
      <c r="U12" s="121"/>
      <c r="V12" s="121"/>
      <c r="W12" s="121"/>
      <c r="X12" s="121"/>
      <c r="Y12" s="121"/>
      <c r="Z12" s="121"/>
      <c r="AA12" s="121"/>
      <c r="AB12" s="21"/>
      <c r="AC12" s="21"/>
      <c r="AD12" s="21"/>
      <c r="AE12" s="21"/>
      <c r="AF12" s="122" t="s">
        <v>10</v>
      </c>
      <c r="AG12" s="124" t="s">
        <v>19</v>
      </c>
      <c r="AK12" s="120" t="s">
        <v>9</v>
      </c>
      <c r="AL12" s="121"/>
      <c r="AM12" s="121"/>
      <c r="AN12" s="121"/>
      <c r="AO12" s="121"/>
      <c r="AP12" s="121"/>
      <c r="AQ12" s="121"/>
      <c r="AR12" s="121"/>
      <c r="AS12" s="21"/>
      <c r="AT12" s="21"/>
      <c r="AU12" s="21"/>
      <c r="AV12" s="21"/>
      <c r="AW12" s="122" t="s">
        <v>10</v>
      </c>
      <c r="AX12" s="124" t="s">
        <v>19</v>
      </c>
      <c r="BA12" s="120" t="s">
        <v>9</v>
      </c>
      <c r="BB12" s="121"/>
      <c r="BC12" s="121"/>
      <c r="BD12" s="121"/>
      <c r="BE12" s="121"/>
      <c r="BF12" s="121"/>
      <c r="BG12" s="121"/>
      <c r="BH12" s="121"/>
      <c r="BI12" s="21"/>
      <c r="BJ12" s="21"/>
      <c r="BK12" s="21"/>
      <c r="BL12" s="21"/>
      <c r="BM12" s="122" t="s">
        <v>10</v>
      </c>
      <c r="BN12" s="124" t="s">
        <v>19</v>
      </c>
      <c r="BQ12" s="120" t="s">
        <v>9</v>
      </c>
      <c r="BR12" s="121"/>
      <c r="BS12" s="121"/>
      <c r="BT12" s="121"/>
      <c r="BU12" s="121"/>
      <c r="BV12" s="121"/>
      <c r="BW12" s="121"/>
      <c r="BX12" s="121"/>
      <c r="BY12" s="21"/>
      <c r="BZ12" s="21"/>
      <c r="CA12" s="21"/>
      <c r="CB12" s="21"/>
      <c r="CC12" s="122" t="s">
        <v>10</v>
      </c>
      <c r="CD12" s="124" t="s">
        <v>19</v>
      </c>
    </row>
    <row r="13" spans="1:82" ht="13.5" customHeight="1" thickBot="1" x14ac:dyDescent="0.25">
      <c r="A13" s="132"/>
      <c r="B13" s="12" t="s">
        <v>11</v>
      </c>
      <c r="C13" s="12" t="s">
        <v>12</v>
      </c>
      <c r="D13" s="7">
        <v>1</v>
      </c>
      <c r="E13" s="8">
        <v>2</v>
      </c>
      <c r="F13" s="8">
        <v>3</v>
      </c>
      <c r="G13" s="9">
        <v>4</v>
      </c>
      <c r="H13" s="7">
        <v>5</v>
      </c>
      <c r="I13" s="8">
        <v>6</v>
      </c>
      <c r="J13" s="8">
        <v>7</v>
      </c>
      <c r="K13" s="9">
        <v>8</v>
      </c>
      <c r="L13" s="8">
        <v>9</v>
      </c>
      <c r="M13" s="8">
        <v>10</v>
      </c>
      <c r="N13" s="8">
        <v>9</v>
      </c>
      <c r="O13" s="8">
        <v>10</v>
      </c>
      <c r="P13" s="123"/>
      <c r="Q13" s="125"/>
      <c r="T13" s="7">
        <v>1</v>
      </c>
      <c r="U13" s="8">
        <v>2</v>
      </c>
      <c r="V13" s="8">
        <v>3</v>
      </c>
      <c r="W13" s="9">
        <v>4</v>
      </c>
      <c r="X13" s="7">
        <v>5</v>
      </c>
      <c r="Y13" s="8">
        <v>6</v>
      </c>
      <c r="Z13" s="8">
        <v>7</v>
      </c>
      <c r="AA13" s="9">
        <v>8</v>
      </c>
      <c r="AB13" s="8">
        <v>9</v>
      </c>
      <c r="AC13" s="8">
        <v>10</v>
      </c>
      <c r="AD13" s="8">
        <v>9</v>
      </c>
      <c r="AE13" s="8">
        <v>10</v>
      </c>
      <c r="AF13" s="123"/>
      <c r="AG13" s="125"/>
      <c r="AK13" s="7">
        <v>1</v>
      </c>
      <c r="AL13" s="8">
        <v>2</v>
      </c>
      <c r="AM13" s="8">
        <v>3</v>
      </c>
      <c r="AN13" s="9">
        <v>4</v>
      </c>
      <c r="AO13" s="7">
        <v>5</v>
      </c>
      <c r="AP13" s="8">
        <v>6</v>
      </c>
      <c r="AQ13" s="8">
        <v>7</v>
      </c>
      <c r="AR13" s="9">
        <v>8</v>
      </c>
      <c r="AS13" s="8">
        <v>9</v>
      </c>
      <c r="AT13" s="8">
        <v>10</v>
      </c>
      <c r="AU13" s="8">
        <v>9</v>
      </c>
      <c r="AV13" s="8">
        <v>10</v>
      </c>
      <c r="AW13" s="123"/>
      <c r="AX13" s="125"/>
      <c r="BA13" s="7">
        <v>1</v>
      </c>
      <c r="BB13" s="8">
        <v>2</v>
      </c>
      <c r="BC13" s="8">
        <v>3</v>
      </c>
      <c r="BD13" s="9">
        <v>4</v>
      </c>
      <c r="BE13" s="7">
        <v>5</v>
      </c>
      <c r="BF13" s="8">
        <v>6</v>
      </c>
      <c r="BG13" s="8">
        <v>7</v>
      </c>
      <c r="BH13" s="9">
        <v>8</v>
      </c>
      <c r="BI13" s="8">
        <v>9</v>
      </c>
      <c r="BJ13" s="8">
        <v>10</v>
      </c>
      <c r="BK13" s="8">
        <v>9</v>
      </c>
      <c r="BL13" s="8">
        <v>10</v>
      </c>
      <c r="BM13" s="123"/>
      <c r="BN13" s="125"/>
      <c r="BQ13" s="7">
        <v>1</v>
      </c>
      <c r="BR13" s="8">
        <v>2</v>
      </c>
      <c r="BS13" s="8">
        <v>3</v>
      </c>
      <c r="BT13" s="9">
        <v>4</v>
      </c>
      <c r="BU13" s="7">
        <v>5</v>
      </c>
      <c r="BV13" s="8">
        <v>6</v>
      </c>
      <c r="BW13" s="8">
        <v>7</v>
      </c>
      <c r="BX13" s="9">
        <v>8</v>
      </c>
      <c r="BY13" s="8">
        <v>9</v>
      </c>
      <c r="BZ13" s="8">
        <v>10</v>
      </c>
      <c r="CA13" s="8">
        <v>9</v>
      </c>
      <c r="CB13" s="8">
        <v>10</v>
      </c>
      <c r="CC13" s="123"/>
      <c r="CD13" s="125"/>
    </row>
    <row r="14" spans="1:82" ht="14.25" customHeight="1" x14ac:dyDescent="0.2">
      <c r="A14" s="136" t="str">
        <f>Clasifficación!A26</f>
        <v>I_2</v>
      </c>
      <c r="B14" s="139" t="str">
        <f>Clasifficación!B26</f>
        <v>MIGUEL MORALES CID</v>
      </c>
      <c r="C14" s="140"/>
      <c r="D14" s="39">
        <v>7</v>
      </c>
      <c r="E14" s="40">
        <v>6</v>
      </c>
      <c r="F14" s="40">
        <v>6</v>
      </c>
      <c r="G14" s="40">
        <v>6</v>
      </c>
      <c r="H14" s="40">
        <v>7</v>
      </c>
      <c r="I14" s="40">
        <v>5</v>
      </c>
      <c r="J14" s="40">
        <v>2</v>
      </c>
      <c r="K14" s="40">
        <v>6</v>
      </c>
      <c r="L14" s="40">
        <v>5</v>
      </c>
      <c r="M14" s="40">
        <v>6</v>
      </c>
      <c r="N14" s="40">
        <v>5</v>
      </c>
      <c r="O14" s="40">
        <v>5</v>
      </c>
      <c r="P14" s="26">
        <f>D14*D$10+E14*E$10+F14*F$10+G14*G$10+H14*H$10+I14*I$10+J14*J$10+K14*K$10+L14*L$10+M14*M$10+N$10*N14+O$10*O14</f>
        <v>1659</v>
      </c>
      <c r="Q14" s="111">
        <f>P17*1000/(MAX(P$17,P$25,P$33,P$41,P$49,P$57,P$65,P$73,P$81,P$89))</f>
        <v>906.06226105953033</v>
      </c>
      <c r="T14" s="39">
        <v>5</v>
      </c>
      <c r="U14" s="40">
        <v>6</v>
      </c>
      <c r="V14" s="40">
        <v>6</v>
      </c>
      <c r="W14" s="40">
        <v>6</v>
      </c>
      <c r="X14" s="40">
        <v>6</v>
      </c>
      <c r="Y14" s="40">
        <v>6</v>
      </c>
      <c r="Z14" s="40">
        <v>5</v>
      </c>
      <c r="AA14" s="40">
        <v>5</v>
      </c>
      <c r="AB14" s="40">
        <v>6</v>
      </c>
      <c r="AC14" s="40">
        <v>5</v>
      </c>
      <c r="AD14" s="40">
        <v>5</v>
      </c>
      <c r="AE14" s="40">
        <v>5</v>
      </c>
      <c r="AF14" s="26">
        <f>T14*T$10+U14*U$10+V14*V$10+W14*W$10+X14*X$10+Y14*Y$10+Z14*Z$10+AA14*AA$10+AB14*AB$10+AC14*AC$10+AD$10*AD14+AE$10*AE14</f>
        <v>1688</v>
      </c>
      <c r="AG14" s="111">
        <f>AF17*1000/(MAX(AF$17,AF$25,AF$33,AF$41,AF$49,AF$57,AF$65,AF$73,AF$81,AF$89))</f>
        <v>1000</v>
      </c>
      <c r="AK14" s="39">
        <v>6</v>
      </c>
      <c r="AL14" s="40">
        <v>6</v>
      </c>
      <c r="AM14" s="40">
        <v>5</v>
      </c>
      <c r="AN14" s="40">
        <v>5</v>
      </c>
      <c r="AO14" s="40">
        <v>6</v>
      </c>
      <c r="AP14" s="40">
        <v>7</v>
      </c>
      <c r="AQ14" s="40">
        <v>6</v>
      </c>
      <c r="AR14" s="40">
        <v>5</v>
      </c>
      <c r="AS14" s="40">
        <v>4</v>
      </c>
      <c r="AT14" s="40">
        <v>5</v>
      </c>
      <c r="AU14" s="40">
        <v>5</v>
      </c>
      <c r="AV14" s="40">
        <v>5</v>
      </c>
      <c r="AW14" s="26">
        <f>AK14*AK$10+AL14*AL$10+AM14*AM$10+AN14*AN$10+AO14*AO$10+AP14*AP$10+AQ14*AQ$10+AR14*AR$10+AS14*AS$10+AT14*AT$10+AU$10*AU14+AV$10*AV14</f>
        <v>1621</v>
      </c>
      <c r="AX14" s="111">
        <f>AW17*1000/(MAX(AW$17,AW$25,AW$33,AW$41,AW$49,AW$57,AW$65,AW$73,AW$81,AW$89))</f>
        <v>890.65934065934061</v>
      </c>
      <c r="BA14" s="39">
        <v>5</v>
      </c>
      <c r="BB14" s="40">
        <v>7</v>
      </c>
      <c r="BC14" s="40">
        <v>6</v>
      </c>
      <c r="BD14" s="40">
        <v>5</v>
      </c>
      <c r="BE14" s="40">
        <v>7</v>
      </c>
      <c r="BF14" s="40">
        <v>5</v>
      </c>
      <c r="BG14" s="40">
        <v>5</v>
      </c>
      <c r="BH14" s="40">
        <v>6</v>
      </c>
      <c r="BI14" s="40">
        <v>4</v>
      </c>
      <c r="BJ14" s="40">
        <v>6</v>
      </c>
      <c r="BK14" s="40">
        <v>5</v>
      </c>
      <c r="BL14" s="40">
        <v>5</v>
      </c>
      <c r="BM14" s="26">
        <f>BA14*BA$10+BB14*BB$10+BC14*BC$10+BD14*BD$10+BE14*BE$10+BF14*BF$10+BG14*BG$10+BH14*BH$10+BI14*BI$10+BJ14*BJ$10+BK$10*BK14+BL$10*BL14</f>
        <v>1639</v>
      </c>
      <c r="BN14" s="111">
        <f>BM17*1000/(MAX(BM$17,BM$25,BM$33,BM$41,BM$49,BM$57,BM$65,BM$73,BM$81,BM$89))</f>
        <v>886.90476190476193</v>
      </c>
      <c r="BQ14" s="39">
        <v>4</v>
      </c>
      <c r="BR14" s="40">
        <v>5</v>
      </c>
      <c r="BS14" s="40">
        <v>6</v>
      </c>
      <c r="BT14" s="40">
        <v>5</v>
      </c>
      <c r="BU14" s="40">
        <v>7</v>
      </c>
      <c r="BV14" s="40">
        <v>6</v>
      </c>
      <c r="BW14" s="40">
        <v>5</v>
      </c>
      <c r="BX14" s="40">
        <v>6</v>
      </c>
      <c r="BY14" s="40">
        <v>5</v>
      </c>
      <c r="BZ14" s="40">
        <v>6</v>
      </c>
      <c r="CA14" s="40">
        <v>5</v>
      </c>
      <c r="CB14" s="40">
        <v>5</v>
      </c>
      <c r="CC14" s="26">
        <f>BQ14*BQ$10+BR14*BR$10+BS14*BS$10+BT14*BT$10+BU14*BU$10+BV14*BV$10+BW14*BW$10+BX14*BX$10+BY14*BY$10+BZ14*BZ$10+CA$10*CA14+CB$10*CB14</f>
        <v>1637</v>
      </c>
      <c r="CD14" s="111">
        <f>CC17*1000/(MAX(CC$17,CC$25,CC$33,CC$41,CC$49,CC$57,CC$65,CC$73,CC$81,CC$89))</f>
        <v>829.28064842958463</v>
      </c>
    </row>
    <row r="15" spans="1:82" ht="12.75" customHeight="1" x14ac:dyDescent="0.2">
      <c r="A15" s="137"/>
      <c r="B15" s="141"/>
      <c r="C15" s="142"/>
      <c r="D15" s="41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27">
        <f>D15*D$10+E15*E$10+F15*F$10+G15*G$10+H15*H$10+I15*I$10+J15*J$10+K15*K$10+L15*L$10+M15*M$10+N$10*N15+O$10*O15</f>
        <v>0</v>
      </c>
      <c r="Q15" s="112"/>
      <c r="T15" s="41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27">
        <f>T15*T$10+U15*U$10+V15*V$10+W15*W$10+X15*X$10+Y15*Y$10+Z15*Z$10+AA15*AA$10+AB15*AB$10+AC15*AC$10+AD$10*AD15+AE$10*AE15</f>
        <v>0</v>
      </c>
      <c r="AG15" s="112"/>
      <c r="AK15" s="41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27">
        <f>AK15*AK$10+AL15*AL$10+AM15*AM$10+AN15*AN$10+AO15*AO$10+AP15*AP$10+AQ15*AQ$10+AR15*AR$10+AS15*AS$10+AT15*AT$10+AU$10*AU15+AV$10*AV15</f>
        <v>0</v>
      </c>
      <c r="AX15" s="112"/>
      <c r="BA15" s="41">
        <v>0</v>
      </c>
      <c r="BB15" s="42">
        <v>0</v>
      </c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>
        <v>0</v>
      </c>
      <c r="BJ15" s="42">
        <v>0</v>
      </c>
      <c r="BK15" s="42">
        <v>0</v>
      </c>
      <c r="BL15" s="42">
        <v>0</v>
      </c>
      <c r="BM15" s="27">
        <f>BA15*BA$10+BB15*BB$10+BC15*BC$10+BD15*BD$10+BE15*BE$10+BF15*BF$10+BG15*BG$10+BH15*BH$10+BI15*BI$10+BJ15*BJ$10+BK$10*BK15+BL$10*BL15</f>
        <v>0</v>
      </c>
      <c r="BN15" s="112"/>
      <c r="BQ15" s="41">
        <v>0</v>
      </c>
      <c r="BR15" s="42">
        <v>0</v>
      </c>
      <c r="BS15" s="42">
        <v>0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42">
        <v>0</v>
      </c>
      <c r="CC15" s="27">
        <f>BQ15*BQ$10+BR15*BR$10+BS15*BS$10+BT15*BT$10+BU15*BU$10+BV15*BV$10+BW15*BW$10+BX15*BX$10+BY15*BY$10+BZ15*BZ$10+CA$10*CA15+CB$10*CB15</f>
        <v>0</v>
      </c>
      <c r="CD15" s="112"/>
    </row>
    <row r="16" spans="1:82" ht="12.75" customHeight="1" x14ac:dyDescent="0.2">
      <c r="A16" s="137"/>
      <c r="B16" s="141"/>
      <c r="C16" s="142"/>
      <c r="D16" s="41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27">
        <f>D16*D$10+E16*E$10+F16*F$10+G16*G$10+H16*H$10+I16*I$10+J16*J$10+K16*K$10+L16*L$10+M16*M$10+N$10*N16+O$10*O16</f>
        <v>0</v>
      </c>
      <c r="Q16" s="112"/>
      <c r="T16" s="41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27">
        <f>T16*T$10+U16*U$10+V16*V$10+W16*W$10+X16*X$10+Y16*Y$10+Z16*Z$10+AA16*AA$10+AB16*AB$10+AC16*AC$10+AD$10*AD16+AE$10*AE16</f>
        <v>0</v>
      </c>
      <c r="AG16" s="112"/>
      <c r="AK16" s="41">
        <v>0</v>
      </c>
      <c r="AL16" s="42">
        <v>0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27">
        <f>AK16*AK$10+AL16*AL$10+AM16*AM$10+AN16*AN$10+AO16*AO$10+AP16*AP$10+AQ16*AQ$10+AR16*AR$10+AS16*AS$10+AT16*AT$10+AU$10*AU16+AV$10*AV16</f>
        <v>0</v>
      </c>
      <c r="AX16" s="112"/>
      <c r="BA16" s="41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>
        <v>0</v>
      </c>
      <c r="BJ16" s="42">
        <v>0</v>
      </c>
      <c r="BK16" s="42">
        <v>0</v>
      </c>
      <c r="BL16" s="42">
        <v>0</v>
      </c>
      <c r="BM16" s="27">
        <f>BA16*BA$10+BB16*BB$10+BC16*BC$10+BD16*BD$10+BE16*BE$10+BF16*BF$10+BG16*BG$10+BH16*BH$10+BI16*BI$10+BJ16*BJ$10+BK$10*BK16+BL$10*BL16</f>
        <v>0</v>
      </c>
      <c r="BN16" s="112"/>
      <c r="BQ16" s="41">
        <v>0</v>
      </c>
      <c r="BR16" s="42">
        <v>0</v>
      </c>
      <c r="BS16" s="42">
        <v>0</v>
      </c>
      <c r="BT16" s="42">
        <v>0</v>
      </c>
      <c r="BU16" s="42">
        <v>0</v>
      </c>
      <c r="BV16" s="42">
        <v>0</v>
      </c>
      <c r="BW16" s="42">
        <v>0</v>
      </c>
      <c r="BX16" s="42">
        <v>0</v>
      </c>
      <c r="BY16" s="42">
        <v>0</v>
      </c>
      <c r="BZ16" s="42">
        <v>0</v>
      </c>
      <c r="CA16" s="42">
        <v>0</v>
      </c>
      <c r="CB16" s="42">
        <v>0</v>
      </c>
      <c r="CC16" s="27">
        <f>BQ16*BQ$10+BR16*BR$10+BS16*BS$10+BT16*BT$10+BU16*BU$10+BV16*BV$10+BW16*BW$10+BX16*BX$10+BY16*BY$10+BZ16*BZ$10+CA$10*CA16+CB$10*CB16</f>
        <v>0</v>
      </c>
      <c r="CD16" s="112"/>
    </row>
    <row r="17" spans="1:83" ht="15" customHeight="1" thickBot="1" x14ac:dyDescent="0.3">
      <c r="A17" s="137"/>
      <c r="B17" s="141"/>
      <c r="C17" s="142"/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6">
        <f>P14+P15+P16</f>
        <v>1659</v>
      </c>
      <c r="Q17" s="113"/>
      <c r="T17" s="47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6">
        <f>AF14+AF15+AF16</f>
        <v>1688</v>
      </c>
      <c r="AG17" s="113"/>
      <c r="AJ17">
        <f>0.4*AG14+0.6*AG18</f>
        <v>956.28342245989302</v>
      </c>
      <c r="AK17" s="47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6">
        <f>AW14+AW15+AW16</f>
        <v>1621</v>
      </c>
      <c r="AX17" s="113"/>
      <c r="BA17" s="47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6">
        <f>BM14+BM15+BM16</f>
        <v>1639</v>
      </c>
      <c r="BN17" s="113"/>
      <c r="BQ17" s="47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6">
        <f>CC14+CC15+CC16</f>
        <v>1637</v>
      </c>
      <c r="CD17" s="113"/>
      <c r="CE17">
        <f>0.4*CD14+0.6*CD18</f>
        <v>901.68614971125942</v>
      </c>
    </row>
    <row r="18" spans="1:83" ht="14.25" customHeight="1" x14ac:dyDescent="0.2">
      <c r="A18" s="137"/>
      <c r="B18" s="141"/>
      <c r="C18" s="142"/>
      <c r="D18" s="10">
        <v>5</v>
      </c>
      <c r="E18" s="11">
        <v>3</v>
      </c>
      <c r="F18" s="11">
        <v>6</v>
      </c>
      <c r="G18" s="11">
        <v>7</v>
      </c>
      <c r="H18" s="11">
        <v>6</v>
      </c>
      <c r="I18" s="11">
        <v>3</v>
      </c>
      <c r="J18" s="11">
        <v>7</v>
      </c>
      <c r="K18" s="11">
        <v>5</v>
      </c>
      <c r="L18" s="11">
        <v>5</v>
      </c>
      <c r="M18" s="11">
        <v>0</v>
      </c>
      <c r="N18" s="11">
        <v>5</v>
      </c>
      <c r="O18" s="11">
        <v>5</v>
      </c>
      <c r="P18" s="27">
        <f>D18*D$11+E18*E$11+F18*F$11+G18*G$11+H18*H$11+I18*I$11+J18*J$11+K18*K$11+L18*L$11+M18*M$11+N$11*N18+O$11*O18</f>
        <v>1484</v>
      </c>
      <c r="Q18" s="114">
        <f>P21*1000/(MAX(P$21,P$29,P$37,P$45,P$53,P$61,P$69,P$77,P$85,P$93))</f>
        <v>776.55677655677653</v>
      </c>
      <c r="T18" s="10">
        <v>4</v>
      </c>
      <c r="U18" s="11">
        <v>5</v>
      </c>
      <c r="V18" s="11">
        <v>5</v>
      </c>
      <c r="W18" s="11">
        <v>5</v>
      </c>
      <c r="X18" s="11">
        <v>3</v>
      </c>
      <c r="Y18" s="11">
        <v>3</v>
      </c>
      <c r="Z18" s="11">
        <v>3</v>
      </c>
      <c r="AA18" s="11">
        <v>3</v>
      </c>
      <c r="AB18" s="11">
        <v>4</v>
      </c>
      <c r="AC18" s="11">
        <v>0</v>
      </c>
      <c r="AD18" s="11">
        <v>5</v>
      </c>
      <c r="AE18" s="11">
        <v>5</v>
      </c>
      <c r="AF18" s="27">
        <f>T18*T$11+U18*U$11+V18*V$11+W18*W$11+X18*X$11+Y18*Y$11+Z18*Z$11+AA18*AA$11+AB18*AB$11+AC18*AC$11+AD$11*AD18+AE$11*AE18</f>
        <v>1387</v>
      </c>
      <c r="AG18" s="114">
        <f>AF21*1000/(MAX(AF$21,AF$29,AF$37,AF$45,AF$53,AF$61,AF$69,AF$77,AF$85,AF$93))</f>
        <v>927.13903743315507</v>
      </c>
      <c r="AK18" s="10">
        <v>6</v>
      </c>
      <c r="AL18" s="11">
        <v>6</v>
      </c>
      <c r="AM18" s="11">
        <v>5</v>
      </c>
      <c r="AN18" s="11">
        <v>5</v>
      </c>
      <c r="AO18" s="11">
        <v>6</v>
      </c>
      <c r="AP18" s="11">
        <v>5</v>
      </c>
      <c r="AQ18" s="11">
        <v>6</v>
      </c>
      <c r="AR18" s="11">
        <v>5</v>
      </c>
      <c r="AS18" s="11">
        <v>6</v>
      </c>
      <c r="AT18" s="11">
        <v>6</v>
      </c>
      <c r="AU18" s="11">
        <v>5</v>
      </c>
      <c r="AV18" s="11">
        <v>5</v>
      </c>
      <c r="AW18" s="27">
        <f>AK18*AK$11+AL18*AL$11+AM18*AM$11+AN18*AN$11+AO18*AO$11+AP18*AP$11+AQ18*AQ$11+AR18*AR$11+AS18*AS$11+AT18*AT$11+AU$11*AU18+AV$11*AV18</f>
        <v>2087</v>
      </c>
      <c r="AX18" s="114">
        <f>AW21*1000/(MAX(AW$21,AW$29,AW$37,AW$45,AW$53,AW$61,AW$69,AW$77,AW$85,AW$93))</f>
        <v>989.56851588430538</v>
      </c>
      <c r="BA18" s="10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27">
        <f>BA18*BA$11+BB18*BB$11+BC18*BC$11+BD18*BD$11+BE18*BE$11+BF18*BF$11+BG18*BG$11+BH18*BH$11+BI18*BI$11+BJ18*BJ$11+BK$11*BK18+BL$11*BL18</f>
        <v>0</v>
      </c>
      <c r="BN18" s="114" t="e">
        <f>BM21*1000/(MAX(BM$21,BM$29,BM$37,BM$45,BM$53,BM$61,BM$69,BM$77,BM$85,BM$93))</f>
        <v>#DIV/0!</v>
      </c>
      <c r="BQ18" s="10">
        <v>7</v>
      </c>
      <c r="BR18" s="11">
        <v>6</v>
      </c>
      <c r="BS18" s="11">
        <v>6</v>
      </c>
      <c r="BT18" s="11">
        <v>7</v>
      </c>
      <c r="BU18" s="11">
        <v>5</v>
      </c>
      <c r="BV18" s="11">
        <v>7</v>
      </c>
      <c r="BW18" s="11">
        <v>5</v>
      </c>
      <c r="BX18" s="11">
        <v>6</v>
      </c>
      <c r="BY18" s="11">
        <v>5</v>
      </c>
      <c r="BZ18" s="11">
        <v>5</v>
      </c>
      <c r="CA18" s="11">
        <v>5</v>
      </c>
      <c r="CB18" s="11">
        <v>5</v>
      </c>
      <c r="CC18" s="27">
        <f>BQ18*BQ$11+BR18*BR$11+BS18*BS$11+BT18*BT$11+BU18*BU$11+BV18*BV$11+BW18*BW$11+BX18*BX$11+BY18*BY$11+BZ18*BZ$11+CA$11*CA18+CB$11*CB18</f>
        <v>2183</v>
      </c>
      <c r="CD18" s="114">
        <f>CC21*1000/(MAX(CC$21,CC$29,CC$37,CC$45,CC$53,CC$61,CC$69,CC$77,CC$85,CC$93))</f>
        <v>949.95648389904261</v>
      </c>
    </row>
    <row r="19" spans="1:83" ht="12.75" customHeight="1" thickBot="1" x14ac:dyDescent="0.25">
      <c r="A19" s="137"/>
      <c r="B19" s="141"/>
      <c r="C19" s="142"/>
      <c r="D19" s="13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7">
        <f>D19*D$11+E19*E$11+F19*F$11+G19*G$11+H19*H$11+I19*I$11+J19*J$11+K19*K$11+L19*L$11+M19*M$11+N$11*N19+O$11*O19</f>
        <v>0</v>
      </c>
      <c r="Q19" s="115"/>
      <c r="T19" s="13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27">
        <f>T19*T$11+U19*U$11+V19*V$11+W19*W$11+X19*X$11+Y19*Y$11+Z19*Z$11+AA19*AA$11+AB19*AB$11+AC19*AC$11+AD$11*AD19+AE$11*AE19</f>
        <v>0</v>
      </c>
      <c r="AG19" s="115"/>
      <c r="AK19" s="13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27">
        <f>AK19*AK$11+AL19*AL$11+AM19*AM$11+AN19*AN$11+AO19*AO$11+AP19*AP$11+AQ19*AQ$11+AR19*AR$11+AS19*AS$11+AT19*AT$11+AU$11*AU19+AV$11*AV19</f>
        <v>0</v>
      </c>
      <c r="AX19" s="115"/>
      <c r="BA19" s="13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27">
        <f>BA19*BA$11+BB19*BB$11+BC19*BC$11+BD19*BD$11+BE19*BE$11+BF19*BF$11+BG19*BG$11+BH19*BH$11+BI19*BI$11+BJ19*BJ$11+BK$11*BK19+BL$11*BL19</f>
        <v>0</v>
      </c>
      <c r="BN19" s="115"/>
      <c r="BQ19" s="13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27">
        <f>BQ19*BQ$11+BR19*BR$11+BS19*BS$11+BT19*BT$11+BU19*BU$11+BV19*BV$11+BW19*BW$11+BX19*BX$11+BY19*BY$11+BZ19*BZ$11+CA$11*CA19+CB$11*CB19</f>
        <v>0</v>
      </c>
      <c r="CD19" s="115"/>
    </row>
    <row r="20" spans="1:83" ht="12.75" customHeight="1" thickBot="1" x14ac:dyDescent="0.25">
      <c r="A20" s="137"/>
      <c r="B20" s="36" t="s">
        <v>9</v>
      </c>
      <c r="C20" s="36" t="s">
        <v>91</v>
      </c>
      <c r="D20" s="13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27">
        <f>D20*D$11+E20*E$11+F20*F$11+G20*G$11+H20*H$11+I20*I$11+J20*J$11+K20*K$11+L20*L$11+M20*M$11+N$11*N20+O$11*O20</f>
        <v>0</v>
      </c>
      <c r="Q20" s="115"/>
      <c r="T20" s="13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27">
        <f>T20*T$11+U20*U$11+V20*V$11+W20*W$11+X20*X$11+Y20*Y$11+Z20*Z$11+AA20*AA$11+AB20*AB$11+AC20*AC$11+AD$11*AD20+AE$11*AE20</f>
        <v>0</v>
      </c>
      <c r="AG20" s="115"/>
      <c r="AK20" s="13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27">
        <f>AK20*AK$11+AL20*AL$11+AM20*AM$11+AN20*AN$11+AO20*AO$11+AP20*AP$11+AQ20*AQ$11+AR20*AR$11+AS20*AS$11+AT20*AT$11+AU$11*AU20+AV$11*AV20</f>
        <v>0</v>
      </c>
      <c r="AX20" s="115"/>
      <c r="BA20" s="13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27">
        <f>BA20*BA$11+BB20*BB$11+BC20*BC$11+BD20*BD$11+BE20*BE$11+BF20*BF$11+BG20*BG$11+BH20*BH$11+BI20*BI$11+BJ20*BJ$11+BK$11*BK20+BL$11*BL20</f>
        <v>0</v>
      </c>
      <c r="BN20" s="115"/>
      <c r="BQ20" s="13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27">
        <f>BQ20*BQ$11+BR20*BR$11+BS20*BS$11+BT20*BT$11+BU20*BU$11+BV20*BV$11+BW20*BW$11+BX20*BX$11+BY20*BY$11+BZ20*BZ$11+CA$11*CA20+CB$11*CB20</f>
        <v>0</v>
      </c>
      <c r="CD20" s="115"/>
    </row>
    <row r="21" spans="1:83" ht="15" customHeight="1" thickBot="1" x14ac:dyDescent="0.3">
      <c r="A21" s="138"/>
      <c r="B21" s="37">
        <f>Q14</f>
        <v>906.06226105953033</v>
      </c>
      <c r="C21" s="38">
        <f>Q18</f>
        <v>776.55677655677653</v>
      </c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35">
        <f>P18+P19+P20</f>
        <v>1484</v>
      </c>
      <c r="Q21" s="116"/>
      <c r="T21" s="47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35">
        <f>AF18+AF19+AF20</f>
        <v>1387</v>
      </c>
      <c r="AG21" s="116"/>
      <c r="AK21" s="47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35">
        <f>AW18+AW19+AW20</f>
        <v>2087</v>
      </c>
      <c r="AX21" s="116"/>
      <c r="BA21" s="47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35">
        <f>BM18+BM19+BM20</f>
        <v>0</v>
      </c>
      <c r="BN21" s="116"/>
      <c r="BQ21" s="47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35">
        <f>CC18+CC19+CC20</f>
        <v>2183</v>
      </c>
      <c r="CD21" s="116"/>
    </row>
    <row r="22" spans="1:83" ht="14.25" customHeight="1" x14ac:dyDescent="0.2">
      <c r="A22" s="136" t="str">
        <f>Clasifficación!A27</f>
        <v>I_1</v>
      </c>
      <c r="B22" s="139" t="str">
        <f>Clasifficación!B27</f>
        <v>FRANCISCO SÁNCHEZ</v>
      </c>
      <c r="C22" s="140"/>
      <c r="D22" s="39">
        <v>6</v>
      </c>
      <c r="E22" s="40">
        <v>5</v>
      </c>
      <c r="F22" s="40">
        <v>7</v>
      </c>
      <c r="G22" s="40">
        <v>6</v>
      </c>
      <c r="H22" s="40">
        <v>7</v>
      </c>
      <c r="I22" s="40">
        <v>7</v>
      </c>
      <c r="J22" s="40">
        <v>6</v>
      </c>
      <c r="K22" s="40">
        <v>5</v>
      </c>
      <c r="L22" s="40">
        <v>6</v>
      </c>
      <c r="M22" s="40">
        <v>7</v>
      </c>
      <c r="N22" s="40">
        <v>5</v>
      </c>
      <c r="O22" s="40">
        <v>5</v>
      </c>
      <c r="P22" s="26">
        <f>D22*D$10+E22*E$10+F22*F$10+G22*G$10+H22*H$10+I22*I$10+J22*J$10+K22*K$10+L22*L$10+M22*M$10+N$10*N22+O$10*O22</f>
        <v>1831</v>
      </c>
      <c r="Q22" s="111">
        <f>P25*1000/(MAX(P$17,P$25,P$33,P$41,P$49,P$57,P$65,P$73,P$81,P$89))</f>
        <v>1000</v>
      </c>
      <c r="T22" s="39">
        <v>6</v>
      </c>
      <c r="U22" s="40">
        <v>6</v>
      </c>
      <c r="V22" s="40">
        <v>5</v>
      </c>
      <c r="W22" s="40">
        <v>7</v>
      </c>
      <c r="X22" s="40">
        <v>5</v>
      </c>
      <c r="Y22" s="40">
        <v>7</v>
      </c>
      <c r="Z22" s="40">
        <v>5</v>
      </c>
      <c r="AA22" s="40">
        <v>0</v>
      </c>
      <c r="AB22" s="40">
        <v>6</v>
      </c>
      <c r="AC22" s="40">
        <v>5</v>
      </c>
      <c r="AD22" s="40">
        <v>5</v>
      </c>
      <c r="AE22" s="40">
        <v>5</v>
      </c>
      <c r="AF22" s="26">
        <f>T22*T$10+U22*U$10+V22*V$10+W22*W$10+X22*X$10+Y22*Y$10+Z22*Z$10+AA22*AA$10+AB22*AB$10+AC22*AC$10+AD$10*AD22+AE$10*AE22</f>
        <v>1608</v>
      </c>
      <c r="AG22" s="111">
        <f>AF25*1000/(MAX(AF$17,AF$25,AF$33,AF$41,AF$49,AF$57,AF$65,AF$73,AF$81,AF$89))</f>
        <v>952.60663507109007</v>
      </c>
      <c r="AK22" s="39">
        <v>6</v>
      </c>
      <c r="AL22" s="40">
        <v>7</v>
      </c>
      <c r="AM22" s="40">
        <v>6</v>
      </c>
      <c r="AN22" s="40">
        <v>6</v>
      </c>
      <c r="AO22" s="40">
        <v>7</v>
      </c>
      <c r="AP22" s="40">
        <v>6</v>
      </c>
      <c r="AQ22" s="40">
        <v>5</v>
      </c>
      <c r="AR22" s="40">
        <v>6</v>
      </c>
      <c r="AS22" s="40">
        <v>7</v>
      </c>
      <c r="AT22" s="40">
        <v>4</v>
      </c>
      <c r="AU22" s="40">
        <v>5</v>
      </c>
      <c r="AV22" s="40">
        <v>5</v>
      </c>
      <c r="AW22" s="26">
        <f>AK22*AK$10+AL22*AL$10+AM22*AM$10+AN22*AN$10+AO22*AO$10+AP22*AP$10+AQ22*AQ$10+AR22*AR$10+AS22*AS$10+AT22*AT$10+AU$10*AU22+AV$10*AV22</f>
        <v>1820</v>
      </c>
      <c r="AX22" s="111">
        <f>AW25*1000/(MAX(AW$17,AW$25,AW$33,AW$41,AW$49,AW$57,AW$65,AW$73,AW$81,AW$89))</f>
        <v>1000</v>
      </c>
      <c r="BA22" s="39">
        <v>5</v>
      </c>
      <c r="BB22" s="40">
        <v>6</v>
      </c>
      <c r="BC22" s="40">
        <v>7</v>
      </c>
      <c r="BD22" s="40">
        <v>6</v>
      </c>
      <c r="BE22" s="40">
        <v>7</v>
      </c>
      <c r="BF22" s="40">
        <v>7</v>
      </c>
      <c r="BG22" s="40">
        <v>6</v>
      </c>
      <c r="BH22" s="40">
        <v>6</v>
      </c>
      <c r="BI22" s="40">
        <v>6</v>
      </c>
      <c r="BJ22" s="40">
        <v>6</v>
      </c>
      <c r="BK22" s="40">
        <v>5</v>
      </c>
      <c r="BL22" s="40">
        <v>5</v>
      </c>
      <c r="BM22" s="26">
        <f>BA22*BA$10+BB22*BB$10+BC22*BC$10+BD22*BD$10+BE22*BE$10+BF22*BF$10+BG22*BG$10+BH22*BH$10+BI22*BI$10+BJ22*BJ$10+BK$10*BK22+BL$10*BL22</f>
        <v>1848</v>
      </c>
      <c r="BN22" s="111">
        <f>BM25*1000/(MAX(BM$17,BM$25,BM$33,BM$41,BM$49,BM$57,BM$65,BM$73,BM$81,BM$89))</f>
        <v>1000</v>
      </c>
      <c r="BQ22" s="39">
        <v>7</v>
      </c>
      <c r="BR22" s="40">
        <v>6</v>
      </c>
      <c r="BS22" s="40">
        <v>6</v>
      </c>
      <c r="BT22" s="40">
        <v>7</v>
      </c>
      <c r="BU22" s="40">
        <v>7</v>
      </c>
      <c r="BV22" s="40">
        <v>7</v>
      </c>
      <c r="BW22" s="40">
        <v>7</v>
      </c>
      <c r="BX22" s="40">
        <v>7</v>
      </c>
      <c r="BY22" s="40">
        <v>7</v>
      </c>
      <c r="BZ22" s="40">
        <v>6</v>
      </c>
      <c r="CA22" s="40">
        <v>5</v>
      </c>
      <c r="CB22" s="40">
        <v>5</v>
      </c>
      <c r="CC22" s="26">
        <f>BQ22*BQ$10+BR22*BR$10+BS22*BS$10+BT22*BT$10+BU22*BU$10+BV22*BV$10+BW22*BW$10+BX22*BX$10+BY22*BY$10+BZ22*BZ$10+CA$10*CA22+CB$10*CB22</f>
        <v>1974</v>
      </c>
      <c r="CD22" s="111">
        <f>CC25*1000/(MAX(CC$17,CC$25,CC$33,CC$41,CC$49,CC$57,CC$65,CC$73,CC$81,CC$89))</f>
        <v>1000</v>
      </c>
    </row>
    <row r="23" spans="1:83" ht="12.75" customHeight="1" x14ac:dyDescent="0.2">
      <c r="A23" s="137"/>
      <c r="B23" s="141"/>
      <c r="C23" s="142"/>
      <c r="D23" s="41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27">
        <f>D23*D$10+E23*E$10+F23*F$10+G23*G$10+H23*H$10+I23*I$10+J23*J$10+K23*K$10+L23*L$10+M23*M$10+N$10*N23+O$10*O23</f>
        <v>0</v>
      </c>
      <c r="Q23" s="112"/>
      <c r="T23" s="41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27">
        <f>T23*T$10+U23*U$10+V23*V$10+W23*W$10+X23*X$10+Y23*Y$10+Z23*Z$10+AA23*AA$10+AB23*AB$10+AC23*AC$10+AD$10*AD23+AE$10*AE23</f>
        <v>0</v>
      </c>
      <c r="AG23" s="112"/>
      <c r="AK23" s="41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27">
        <f>AK23*AK$10+AL23*AL$10+AM23*AM$10+AN23*AN$10+AO23*AO$10+AP23*AP$10+AQ23*AQ$10+AR23*AR$10+AS23*AS$10+AT23*AT$10+AU$10*AU23+AV$10*AV23</f>
        <v>0</v>
      </c>
      <c r="AX23" s="112"/>
      <c r="BA23" s="41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27">
        <f>BA23*BA$10+BB23*BB$10+BC23*BC$10+BD23*BD$10+BE23*BE$10+BF23*BF$10+BG23*BG$10+BH23*BH$10+BI23*BI$10+BJ23*BJ$10+BK$10*BK23+BL$10*BL23</f>
        <v>0</v>
      </c>
      <c r="BN23" s="112"/>
      <c r="BQ23" s="41">
        <v>0</v>
      </c>
      <c r="BR23" s="42">
        <v>0</v>
      </c>
      <c r="BS23" s="42">
        <v>0</v>
      </c>
      <c r="BT23" s="42">
        <v>0</v>
      </c>
      <c r="BU23" s="42">
        <v>0</v>
      </c>
      <c r="BV23" s="42">
        <v>0</v>
      </c>
      <c r="BW23" s="42">
        <v>0</v>
      </c>
      <c r="BX23" s="42">
        <v>0</v>
      </c>
      <c r="BY23" s="42">
        <v>0</v>
      </c>
      <c r="BZ23" s="42">
        <v>0</v>
      </c>
      <c r="CA23" s="42">
        <v>0</v>
      </c>
      <c r="CB23" s="42">
        <v>0</v>
      </c>
      <c r="CC23" s="27">
        <f>BQ23*BQ$10+BR23*BR$10+BS23*BS$10+BT23*BT$10+BU23*BU$10+BV23*BV$10+BW23*BW$10+BX23*BX$10+BY23*BY$10+BZ23*BZ$10+CA$10*CA23+CB$10*CB23</f>
        <v>0</v>
      </c>
      <c r="CD23" s="112"/>
    </row>
    <row r="24" spans="1:83" ht="12.75" customHeight="1" x14ac:dyDescent="0.2">
      <c r="A24" s="137"/>
      <c r="B24" s="141"/>
      <c r="C24" s="142"/>
      <c r="D24" s="41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27">
        <f>D24*D$10+E24*E$10+F24*F$10+G24*G$10+H24*H$10+I24*I$10+J24*J$10+K24*K$10+L24*L$10+M24*M$10+N$10*N24+O$10*O24</f>
        <v>0</v>
      </c>
      <c r="Q24" s="112"/>
      <c r="T24" s="41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27">
        <f>T24*T$10+U24*U$10+V24*V$10+W24*W$10+X24*X$10+Y24*Y$10+Z24*Z$10+AA24*AA$10+AB24*AB$10+AC24*AC$10+AD$10*AD24+AE$10*AE24</f>
        <v>0</v>
      </c>
      <c r="AG24" s="112"/>
      <c r="AK24" s="41">
        <v>0</v>
      </c>
      <c r="AL24" s="4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27">
        <f>AK24*AK$10+AL24*AL$10+AM24*AM$10+AN24*AN$10+AO24*AO$10+AP24*AP$10+AQ24*AQ$10+AR24*AR$10+AS24*AS$10+AT24*AT$10+AU$10*AU24+AV$10*AV24</f>
        <v>0</v>
      </c>
      <c r="AX24" s="112"/>
      <c r="BA24" s="41">
        <v>0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42">
        <v>0</v>
      </c>
      <c r="BM24" s="27">
        <f>BA24*BA$10+BB24*BB$10+BC24*BC$10+BD24*BD$10+BE24*BE$10+BF24*BF$10+BG24*BG$10+BH24*BH$10+BI24*BI$10+BJ24*BJ$10+BK$10*BK24+BL$10*BL24</f>
        <v>0</v>
      </c>
      <c r="BN24" s="112"/>
      <c r="BQ24" s="41">
        <v>0</v>
      </c>
      <c r="BR24" s="42">
        <v>0</v>
      </c>
      <c r="BS24" s="42">
        <v>0</v>
      </c>
      <c r="BT24" s="42">
        <v>0</v>
      </c>
      <c r="BU24" s="42">
        <v>0</v>
      </c>
      <c r="BV24" s="42">
        <v>0</v>
      </c>
      <c r="BW24" s="42">
        <v>0</v>
      </c>
      <c r="BX24" s="42">
        <v>0</v>
      </c>
      <c r="BY24" s="42">
        <v>0</v>
      </c>
      <c r="BZ24" s="42">
        <v>0</v>
      </c>
      <c r="CA24" s="42">
        <v>0</v>
      </c>
      <c r="CB24" s="42">
        <v>0</v>
      </c>
      <c r="CC24" s="27">
        <f>BQ24*BQ$10+BR24*BR$10+BS24*BS$10+BT24*BT$10+BU24*BU$10+BV24*BV$10+BW24*BW$10+BX24*BX$10+BY24*BY$10+BZ24*BZ$10+CA$10*CA24+CB$10*CB24</f>
        <v>0</v>
      </c>
      <c r="CD24" s="112"/>
    </row>
    <row r="25" spans="1:83" ht="15" customHeight="1" thickBot="1" x14ac:dyDescent="0.3">
      <c r="A25" s="137"/>
      <c r="B25" s="141"/>
      <c r="C25" s="1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6">
        <f>P22+P23+P24</f>
        <v>1831</v>
      </c>
      <c r="Q25" s="113"/>
      <c r="T25" s="47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6">
        <f>AF22+AF23+AF24</f>
        <v>1608</v>
      </c>
      <c r="AG25" s="113"/>
      <c r="AJ25">
        <f>0.4*AG22+0.6*AG26</f>
        <v>967.80735991078905</v>
      </c>
      <c r="AK25" s="47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6">
        <f>AW22+AW23+AW24</f>
        <v>1820</v>
      </c>
      <c r="AX25" s="113"/>
      <c r="BA25" s="47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6">
        <f>BM22+BM23+BM24</f>
        <v>1848</v>
      </c>
      <c r="BN25" s="113"/>
      <c r="BQ25" s="47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6">
        <f>CC22+CC23+CC24</f>
        <v>1974</v>
      </c>
      <c r="CD25" s="113"/>
      <c r="CE25">
        <f>0.4*CD22+0.6*CD26</f>
        <v>1000</v>
      </c>
    </row>
    <row r="26" spans="1:83" ht="14.25" customHeight="1" x14ac:dyDescent="0.2">
      <c r="A26" s="137"/>
      <c r="B26" s="141"/>
      <c r="C26" s="142"/>
      <c r="D26" s="10">
        <v>7</v>
      </c>
      <c r="E26" s="11">
        <v>6</v>
      </c>
      <c r="F26" s="11">
        <v>7</v>
      </c>
      <c r="G26" s="11">
        <v>6</v>
      </c>
      <c r="H26" s="11">
        <v>7</v>
      </c>
      <c r="I26" s="11">
        <v>4</v>
      </c>
      <c r="J26" s="11">
        <v>6</v>
      </c>
      <c r="K26" s="11">
        <v>6</v>
      </c>
      <c r="L26" s="11">
        <v>7</v>
      </c>
      <c r="M26" s="11">
        <v>6</v>
      </c>
      <c r="N26" s="11">
        <v>5</v>
      </c>
      <c r="O26" s="11">
        <v>5</v>
      </c>
      <c r="P26" s="27">
        <f>D26*D$11+E26*E$11+F26*F$11+G26*G$11+H26*H$11+I26*I$11+J26*J$11+K26*K$11+L26*L$11+M26*M$11+N$11*N26+O$11*O26</f>
        <v>1911</v>
      </c>
      <c r="Q26" s="114">
        <f>P29*1000/(MAX(P$21,P$29,P$37,P$45,P$53,P$61,P$69,P$77,P$85,P$93))</f>
        <v>1000</v>
      </c>
      <c r="T26" s="10">
        <v>2</v>
      </c>
      <c r="U26" s="11">
        <v>5</v>
      </c>
      <c r="V26" s="11">
        <v>5</v>
      </c>
      <c r="W26" s="11">
        <v>2</v>
      </c>
      <c r="X26" s="11">
        <v>4</v>
      </c>
      <c r="Y26" s="11">
        <v>3</v>
      </c>
      <c r="Z26" s="11">
        <v>4</v>
      </c>
      <c r="AA26" s="11">
        <v>4</v>
      </c>
      <c r="AB26" s="11">
        <v>5</v>
      </c>
      <c r="AC26" s="11">
        <v>5</v>
      </c>
      <c r="AD26" s="11">
        <v>5</v>
      </c>
      <c r="AE26" s="11">
        <v>5</v>
      </c>
      <c r="AF26" s="27">
        <f>T26*T$11+U26*U$11+V26*V$11+W26*W$11+X26*X$11+Y26*Y$11+Z26*Z$11+AA26*AA$11+AB26*AB$11+AC26*AC$11+AD$11*AD26+AE$11*AE26</f>
        <v>1463</v>
      </c>
      <c r="AG26" s="114">
        <f>AF29*1000/(MAX(AF$21,AF$29,AF$37,AF$45,AF$53,AF$61,AF$69,AF$77,AF$85,AF$93))</f>
        <v>977.94117647058829</v>
      </c>
      <c r="AK26" s="10">
        <v>6</v>
      </c>
      <c r="AL26" s="11">
        <v>6</v>
      </c>
      <c r="AM26" s="11">
        <v>4</v>
      </c>
      <c r="AN26" s="11">
        <v>5</v>
      </c>
      <c r="AO26" s="11">
        <v>7</v>
      </c>
      <c r="AP26" s="11">
        <v>7</v>
      </c>
      <c r="AQ26" s="11">
        <v>6</v>
      </c>
      <c r="AR26" s="11">
        <v>4</v>
      </c>
      <c r="AS26" s="11">
        <v>7</v>
      </c>
      <c r="AT26" s="11">
        <v>6</v>
      </c>
      <c r="AU26" s="11">
        <v>5</v>
      </c>
      <c r="AV26" s="11">
        <v>5</v>
      </c>
      <c r="AW26" s="27">
        <f>AK26*AK$11+AL26*AL$11+AM26*AM$11+AN26*AN$11+AO26*AO$11+AP26*AP$11+AQ26*AQ$11+AR26*AR$11+AS26*AS$11+AT26*AT$11+AU$11*AU26+AV$11*AV26</f>
        <v>2109</v>
      </c>
      <c r="AX26" s="114">
        <f>AW29*1000/(MAX(AW$21,AW$29,AW$37,AW$45,AW$53,AW$61,AW$69,AW$77,AW$85,AW$93))</f>
        <v>1000</v>
      </c>
      <c r="BA26" s="10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27">
        <f>BA26*BA$11+BB26*BB$11+BC26*BC$11+BD26*BD$11+BE26*BE$11+BF26*BF$11+BG26*BG$11+BH26*BH$11+BI26*BI$11+BJ26*BJ$11+BK$11*BK26+BL$11*BL26</f>
        <v>0</v>
      </c>
      <c r="BN26" s="114" t="e">
        <f>BM29*1000/(MAX(BM$21,BM$29,BM$37,BM$45,BM$53,BM$61,BM$69,BM$77,BM$85,BM$93))</f>
        <v>#DIV/0!</v>
      </c>
      <c r="BQ26" s="10">
        <v>7</v>
      </c>
      <c r="BR26" s="11">
        <v>7</v>
      </c>
      <c r="BS26" s="11">
        <v>6</v>
      </c>
      <c r="BT26" s="11">
        <v>7</v>
      </c>
      <c r="BU26" s="11">
        <v>6</v>
      </c>
      <c r="BV26" s="11">
        <v>5</v>
      </c>
      <c r="BW26" s="11">
        <v>6</v>
      </c>
      <c r="BX26" s="11">
        <v>6</v>
      </c>
      <c r="BY26" s="11">
        <v>5</v>
      </c>
      <c r="BZ26" s="11">
        <v>6</v>
      </c>
      <c r="CA26" s="11">
        <v>5</v>
      </c>
      <c r="CB26" s="11">
        <v>5</v>
      </c>
      <c r="CC26" s="27">
        <f>BQ26*BQ$11+BR26*BR$11+BS26*BS$11+BT26*BT$11+BU26*BU$11+BV26*BV$11+BW26*BW$11+BX26*BX$11+BY26*BY$11+BZ26*BZ$11+CA$11*CA26+CB$11*CB26</f>
        <v>2298</v>
      </c>
      <c r="CD26" s="114">
        <f>CC29*1000/(MAX(CC$21,CC$29,CC$37,CC$45,CC$53,CC$61,CC$69,CC$77,CC$85,CC$93))</f>
        <v>1000</v>
      </c>
    </row>
    <row r="27" spans="1:83" ht="12.75" customHeight="1" thickBot="1" x14ac:dyDescent="0.25">
      <c r="A27" s="137"/>
      <c r="B27" s="141"/>
      <c r="C27" s="142"/>
      <c r="D27" s="13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7">
        <f>D27*D$11+E27*E$11+F27*F$11+G27*G$11+H27*H$11+I27*I$11+J27*J$11+K27*K$11+L27*L$11+M27*M$11+N$11*N27+O$11*O27</f>
        <v>0</v>
      </c>
      <c r="Q27" s="115"/>
      <c r="T27" s="13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27">
        <f>T27*T$11+U27*U$11+V27*V$11+W27*W$11+X27*X$11+Y27*Y$11+Z27*Z$11+AA27*AA$11+AB27*AB$11+AC27*AC$11+AD$11*AD27+AE$11*AE27</f>
        <v>0</v>
      </c>
      <c r="AG27" s="115"/>
      <c r="AK27" s="13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27">
        <f>AK27*AK$11+AL27*AL$11+AM27*AM$11+AN27*AN$11+AO27*AO$11+AP27*AP$11+AQ27*AQ$11+AR27*AR$11+AS27*AS$11+AT27*AT$11+AU$11*AU27+AV$11*AV27</f>
        <v>0</v>
      </c>
      <c r="AX27" s="115"/>
      <c r="BA27" s="13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27">
        <f>BA27*BA$11+BB27*BB$11+BC27*BC$11+BD27*BD$11+BE27*BE$11+BF27*BF$11+BG27*BG$11+BH27*BH$11+BI27*BI$11+BJ27*BJ$11+BK$11*BK27+BL$11*BL27</f>
        <v>0</v>
      </c>
      <c r="BN27" s="115"/>
      <c r="BQ27" s="13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27">
        <f>BQ27*BQ$11+BR27*BR$11+BS27*BS$11+BT27*BT$11+BU27*BU$11+BV27*BV$11+BW27*BW$11+BX27*BX$11+BY27*BY$11+BZ27*BZ$11+CA$11*CA27+CB$11*CB27</f>
        <v>0</v>
      </c>
      <c r="CD27" s="115"/>
    </row>
    <row r="28" spans="1:83" ht="12.75" customHeight="1" thickBot="1" x14ac:dyDescent="0.25">
      <c r="A28" s="137"/>
      <c r="B28" s="36" t="s">
        <v>9</v>
      </c>
      <c r="C28" s="36" t="s">
        <v>91</v>
      </c>
      <c r="D28" s="13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7">
        <f>D28*D$11+E28*E$11+F28*F$11+G28*G$11+H28*H$11+I28*I$11+J28*J$11+K28*K$11+L28*L$11+M28*M$11+N$11*N28+O$11*O28</f>
        <v>0</v>
      </c>
      <c r="Q28" s="115"/>
      <c r="T28" s="13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27">
        <f>T28*T$11+U28*U$11+V28*V$11+W28*W$11+X28*X$11+Y28*Y$11+Z28*Z$11+AA28*AA$11+AB28*AB$11+AC28*AC$11+AD$11*AD28+AE$11*AE28</f>
        <v>0</v>
      </c>
      <c r="AG28" s="115"/>
      <c r="AK28" s="13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27">
        <f>AK28*AK$11+AL28*AL$11+AM28*AM$11+AN28*AN$11+AO28*AO$11+AP28*AP$11+AQ28*AQ$11+AR28*AR$11+AS28*AS$11+AT28*AT$11+AU$11*AU28+AV$11*AV28</f>
        <v>0</v>
      </c>
      <c r="AX28" s="115"/>
      <c r="BA28" s="13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27">
        <f>BA28*BA$11+BB28*BB$11+BC28*BC$11+BD28*BD$11+BE28*BE$11+BF28*BF$11+BG28*BG$11+BH28*BH$11+BI28*BI$11+BJ28*BJ$11+BK$11*BK28+BL$11*BL28</f>
        <v>0</v>
      </c>
      <c r="BN28" s="115"/>
      <c r="BQ28" s="13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27">
        <f>BQ28*BQ$11+BR28*BR$11+BS28*BS$11+BT28*BT$11+BU28*BU$11+BV28*BV$11+BW28*BW$11+BX28*BX$11+BY28*BY$11+BZ28*BZ$11+CA$11*CA28+CB$11*CB28</f>
        <v>0</v>
      </c>
      <c r="CD28" s="115"/>
    </row>
    <row r="29" spans="1:83" ht="15" customHeight="1" thickBot="1" x14ac:dyDescent="0.3">
      <c r="A29" s="138"/>
      <c r="B29" s="37">
        <f>Q22</f>
        <v>1000</v>
      </c>
      <c r="C29" s="38">
        <f>Q26</f>
        <v>1000</v>
      </c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35">
        <f>P26+P27+P28</f>
        <v>1911</v>
      </c>
      <c r="Q29" s="116"/>
      <c r="T29" s="47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35">
        <f>AF26+AF27+AF28</f>
        <v>1463</v>
      </c>
      <c r="AG29" s="116"/>
      <c r="AK29" s="47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35">
        <f>AW26+AW27+AW28</f>
        <v>2109</v>
      </c>
      <c r="AX29" s="116"/>
      <c r="BA29" s="47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35">
        <f>BM26+BM27+BM28</f>
        <v>0</v>
      </c>
      <c r="BN29" s="116"/>
      <c r="BQ29" s="47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35">
        <f>CC26+CC27+CC28</f>
        <v>2298</v>
      </c>
      <c r="CD29" s="116"/>
    </row>
    <row r="30" spans="1:83" ht="14.25" customHeight="1" x14ac:dyDescent="0.2">
      <c r="A30" s="136" t="str">
        <f>Clasifficación!A28</f>
        <v>I_3</v>
      </c>
      <c r="B30" s="139" t="str">
        <f>Clasifficación!B28</f>
        <v>ANDRES GUILLAMOT</v>
      </c>
      <c r="C30" s="140"/>
      <c r="D30" s="39">
        <v>5</v>
      </c>
      <c r="E30" s="40">
        <v>6</v>
      </c>
      <c r="F30" s="40">
        <v>7</v>
      </c>
      <c r="G30" s="40">
        <v>5</v>
      </c>
      <c r="H30" s="40">
        <v>7</v>
      </c>
      <c r="I30" s="40">
        <v>7</v>
      </c>
      <c r="J30" s="40">
        <v>5</v>
      </c>
      <c r="K30" s="40">
        <v>5</v>
      </c>
      <c r="L30" s="40">
        <v>7</v>
      </c>
      <c r="M30" s="40">
        <v>5</v>
      </c>
      <c r="N30" s="40">
        <v>5</v>
      </c>
      <c r="O30" s="40">
        <v>5</v>
      </c>
      <c r="P30" s="26">
        <f>D30*D$10+E30*E$10+F30*F$10+G30*G$10+H30*H$10+I30*I$10+J30*J$10+K30*K$10+L30*L$10+M30*M$10+N$10*N30+O$10*O30</f>
        <v>1796</v>
      </c>
      <c r="Q30" s="111">
        <f>P33*1000/(MAX(P$17,P$25,P$33,P$41,P$49,P$57,P$65,P$73,P$81,P$89))</f>
        <v>980.88476242490447</v>
      </c>
      <c r="T30" s="39">
        <v>4</v>
      </c>
      <c r="U30" s="40">
        <v>4</v>
      </c>
      <c r="V30" s="40">
        <v>5</v>
      </c>
      <c r="W30" s="40">
        <v>5</v>
      </c>
      <c r="X30" s="40">
        <v>5</v>
      </c>
      <c r="Y30" s="40">
        <v>5</v>
      </c>
      <c r="Z30" s="40">
        <v>4</v>
      </c>
      <c r="AA30" s="40">
        <v>4</v>
      </c>
      <c r="AB30" s="40">
        <v>4</v>
      </c>
      <c r="AC30" s="40">
        <v>4</v>
      </c>
      <c r="AD30" s="40">
        <v>5</v>
      </c>
      <c r="AE30" s="40">
        <v>5</v>
      </c>
      <c r="AF30" s="26">
        <f>T30*T$10+U30*U$10+V30*V$10+W30*W$10+X30*X$10+Y30*Y$10+Z30*Z$10+AA30*AA$10+AB30*AB$10+AC30*AC$10+AD$10*AD30+AE$10*AE30</f>
        <v>1334</v>
      </c>
      <c r="AG30" s="111">
        <f>AF33*1000/(MAX(AF$17,AF$25,AF$33,AF$41,AF$49,AF$57,AF$65,AF$73,AF$81,AF$89))</f>
        <v>790.28436018957348</v>
      </c>
      <c r="AK30" s="39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26">
        <f>AK30*AK$10+AL30*AL$10+AM30*AM$10+AN30*AN$10+AO30*AO$10+AP30*AP$10+AQ30*AQ$10+AR30*AR$10+AS30*AS$10+AT30*AT$10+AU$10*AU30+AV$10*AV30</f>
        <v>0</v>
      </c>
      <c r="AX30" s="111">
        <f>AW33*1000/(MAX(AW$17,AW$25,AW$33,AW$41,AW$49,AW$57,AW$65,AW$73,AW$81,AW$89))</f>
        <v>0</v>
      </c>
      <c r="BA30" s="39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26">
        <f>BA30*BA$10+BB30*BB$10+BC30*BC$10+BD30*BD$10+BE30*BE$10+BF30*BF$10+BG30*BG$10+BH30*BH$10+BI30*BI$10+BJ30*BJ$10+BK$10*BK30+BL$10*BL30</f>
        <v>0</v>
      </c>
      <c r="BN30" s="111">
        <f>BM33*1000/(MAX(BM$17,BM$25,BM$33,BM$41,BM$49,BM$57,BM$65,BM$73,BM$81,BM$89))</f>
        <v>0</v>
      </c>
      <c r="BQ30" s="39">
        <v>0</v>
      </c>
      <c r="BR30" s="40">
        <v>0</v>
      </c>
      <c r="BS30" s="40">
        <v>0</v>
      </c>
      <c r="BT30" s="40">
        <v>0</v>
      </c>
      <c r="BU30" s="40">
        <v>0</v>
      </c>
      <c r="BV30" s="40">
        <v>0</v>
      </c>
      <c r="BW30" s="40">
        <v>0</v>
      </c>
      <c r="BX30" s="40">
        <v>0</v>
      </c>
      <c r="BY30" s="40">
        <v>0</v>
      </c>
      <c r="BZ30" s="40">
        <v>0</v>
      </c>
      <c r="CA30" s="40">
        <v>0</v>
      </c>
      <c r="CB30" s="40">
        <v>0</v>
      </c>
      <c r="CC30" s="26">
        <f>BQ30*BQ$10+BR30*BR$10+BS30*BS$10+BT30*BT$10+BU30*BU$10+BV30*BV$10+BW30*BW$10+BX30*BX$10+BY30*BY$10+BZ30*BZ$10+CA$10*CA30+CB$10*CB30</f>
        <v>0</v>
      </c>
      <c r="CD30" s="111">
        <f>CC33*1000/(MAX(CC$17,CC$25,CC$33,CC$41,CC$49,CC$57,CC$65,CC$73,CC$81,CC$89))</f>
        <v>0</v>
      </c>
    </row>
    <row r="31" spans="1:83" ht="12.75" customHeight="1" x14ac:dyDescent="0.2">
      <c r="A31" s="137"/>
      <c r="B31" s="141"/>
      <c r="C31" s="142"/>
      <c r="D31" s="41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27">
        <f>D31*D$10+E31*E$10+F31*F$10+G31*G$10+H31*H$10+I31*I$10+J31*J$10+K31*K$10+L31*L$10+M31*M$10+N$10*N31+O$10*O31</f>
        <v>0</v>
      </c>
      <c r="Q31" s="112"/>
      <c r="T31" s="41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27">
        <f>T31*T$10+U31*U$10+V31*V$10+W31*W$10+X31*X$10+Y31*Y$10+Z31*Z$10+AA31*AA$10+AB31*AB$10+AC31*AC$10+AD$10*AD31+AE$10*AE31</f>
        <v>0</v>
      </c>
      <c r="AG31" s="112"/>
      <c r="AK31" s="41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27">
        <f>AK31*AK$10+AL31*AL$10+AM31*AM$10+AN31*AN$10+AO31*AO$10+AP31*AP$10+AQ31*AQ$10+AR31*AR$10+AS31*AS$10+AT31*AT$10+AU$10*AU31+AV$10*AV31</f>
        <v>0</v>
      </c>
      <c r="AX31" s="112"/>
      <c r="BA31" s="41">
        <v>0</v>
      </c>
      <c r="BB31" s="42">
        <v>0</v>
      </c>
      <c r="BC31" s="42">
        <v>0</v>
      </c>
      <c r="BD31" s="42">
        <v>0</v>
      </c>
      <c r="BE31" s="42">
        <v>0</v>
      </c>
      <c r="BF31" s="42">
        <v>0</v>
      </c>
      <c r="BG31" s="42">
        <v>0</v>
      </c>
      <c r="BH31" s="42">
        <v>0</v>
      </c>
      <c r="BI31" s="42">
        <v>0</v>
      </c>
      <c r="BJ31" s="42">
        <v>0</v>
      </c>
      <c r="BK31" s="42">
        <v>0</v>
      </c>
      <c r="BL31" s="42">
        <v>0</v>
      </c>
      <c r="BM31" s="27">
        <f>BA31*BA$10+BB31*BB$10+BC31*BC$10+BD31*BD$10+BE31*BE$10+BF31*BF$10+BG31*BG$10+BH31*BH$10+BI31*BI$10+BJ31*BJ$10+BK$10*BK31+BL$10*BL31</f>
        <v>0</v>
      </c>
      <c r="BN31" s="112"/>
      <c r="BQ31" s="41">
        <v>0</v>
      </c>
      <c r="BR31" s="42">
        <v>0</v>
      </c>
      <c r="BS31" s="42">
        <v>0</v>
      </c>
      <c r="BT31" s="42">
        <v>0</v>
      </c>
      <c r="BU31" s="42">
        <v>0</v>
      </c>
      <c r="BV31" s="42">
        <v>0</v>
      </c>
      <c r="BW31" s="42">
        <v>0</v>
      </c>
      <c r="BX31" s="42">
        <v>0</v>
      </c>
      <c r="BY31" s="42">
        <v>0</v>
      </c>
      <c r="BZ31" s="42">
        <v>0</v>
      </c>
      <c r="CA31" s="42">
        <v>0</v>
      </c>
      <c r="CB31" s="42">
        <v>0</v>
      </c>
      <c r="CC31" s="27">
        <f>BQ31*BQ$10+BR31*BR$10+BS31*BS$10+BT31*BT$10+BU31*BU$10+BV31*BV$10+BW31*BW$10+BX31*BX$10+BY31*BY$10+BZ31*BZ$10+CA$10*CA31+CB$10*CB31</f>
        <v>0</v>
      </c>
      <c r="CD31" s="112"/>
    </row>
    <row r="32" spans="1:83" ht="12.75" customHeight="1" x14ac:dyDescent="0.2">
      <c r="A32" s="137"/>
      <c r="B32" s="141"/>
      <c r="C32" s="142"/>
      <c r="D32" s="41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27">
        <f>D32*D$10+E32*E$10+F32*F$10+G32*G$10+H32*H$10+I32*I$10+J32*J$10+K32*K$10+L32*L$10+M32*M$10+N$10*N32+O$10*O32</f>
        <v>0</v>
      </c>
      <c r="Q32" s="112"/>
      <c r="T32" s="41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27">
        <f>T32*T$10+U32*U$10+V32*V$10+W32*W$10+X32*X$10+Y32*Y$10+Z32*Z$10+AA32*AA$10+AB32*AB$10+AC32*AC$10+AD$10*AD32+AE$10*AE32</f>
        <v>0</v>
      </c>
      <c r="AG32" s="112"/>
      <c r="AK32" s="41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v>0</v>
      </c>
      <c r="AU32" s="42">
        <v>0</v>
      </c>
      <c r="AV32" s="42">
        <v>0</v>
      </c>
      <c r="AW32" s="27">
        <f>AK32*AK$10+AL32*AL$10+AM32*AM$10+AN32*AN$10+AO32*AO$10+AP32*AP$10+AQ32*AQ$10+AR32*AR$10+AS32*AS$10+AT32*AT$10+AU$10*AU32+AV$10*AV32</f>
        <v>0</v>
      </c>
      <c r="AX32" s="112"/>
      <c r="BA32" s="41">
        <v>0</v>
      </c>
      <c r="BB32" s="42">
        <v>0</v>
      </c>
      <c r="BC32" s="42">
        <v>0</v>
      </c>
      <c r="BD32" s="42">
        <v>0</v>
      </c>
      <c r="BE32" s="42">
        <v>0</v>
      </c>
      <c r="BF32" s="42">
        <v>0</v>
      </c>
      <c r="BG32" s="42">
        <v>0</v>
      </c>
      <c r="BH32" s="42">
        <v>0</v>
      </c>
      <c r="BI32" s="42">
        <v>0</v>
      </c>
      <c r="BJ32" s="42">
        <v>0</v>
      </c>
      <c r="BK32" s="42">
        <v>0</v>
      </c>
      <c r="BL32" s="42">
        <v>0</v>
      </c>
      <c r="BM32" s="27">
        <f>BA32*BA$10+BB32*BB$10+BC32*BC$10+BD32*BD$10+BE32*BE$10+BF32*BF$10+BG32*BG$10+BH32*BH$10+BI32*BI$10+BJ32*BJ$10+BK$10*BK32+BL$10*BL32</f>
        <v>0</v>
      </c>
      <c r="BN32" s="112"/>
      <c r="BQ32" s="41">
        <v>0</v>
      </c>
      <c r="BR32" s="42">
        <v>0</v>
      </c>
      <c r="BS32" s="42">
        <v>0</v>
      </c>
      <c r="BT32" s="42">
        <v>0</v>
      </c>
      <c r="BU32" s="42">
        <v>0</v>
      </c>
      <c r="BV32" s="42">
        <v>0</v>
      </c>
      <c r="BW32" s="42">
        <v>0</v>
      </c>
      <c r="BX32" s="42">
        <v>0</v>
      </c>
      <c r="BY32" s="42">
        <v>0</v>
      </c>
      <c r="BZ32" s="42">
        <v>0</v>
      </c>
      <c r="CA32" s="42">
        <v>0</v>
      </c>
      <c r="CB32" s="42">
        <v>0</v>
      </c>
      <c r="CC32" s="27">
        <f>BQ32*BQ$10+BR32*BR$10+BS32*BS$10+BT32*BT$10+BU32*BU$10+BV32*BV$10+BW32*BW$10+BX32*BX$10+BY32*BY$10+BZ32*BZ$10+CA$10*CA32+CB$10*CB32</f>
        <v>0</v>
      </c>
      <c r="CD32" s="112"/>
    </row>
    <row r="33" spans="1:83" ht="15" customHeight="1" thickBot="1" x14ac:dyDescent="0.3">
      <c r="A33" s="137"/>
      <c r="B33" s="141"/>
      <c r="C33" s="142"/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6">
        <f>P30+P31+P32</f>
        <v>1796</v>
      </c>
      <c r="Q33" s="113"/>
      <c r="T33" s="47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6">
        <f>AF30+AF31+AF32</f>
        <v>1334</v>
      </c>
      <c r="AG33" s="113"/>
      <c r="AJ33">
        <f>0.4*AG30+0.6*AG34</f>
        <v>855.15117723090952</v>
      </c>
      <c r="AK33" s="47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6">
        <f>AW30+AW31+AW32</f>
        <v>0</v>
      </c>
      <c r="AX33" s="113"/>
      <c r="BA33" s="47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6">
        <f>BM30+BM31+BM32</f>
        <v>0</v>
      </c>
      <c r="BN33" s="113"/>
      <c r="BQ33" s="47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6">
        <f>CC30+CC31+CC32</f>
        <v>0</v>
      </c>
      <c r="CD33" s="113"/>
    </row>
    <row r="34" spans="1:83" ht="14.25" customHeight="1" x14ac:dyDescent="0.2">
      <c r="A34" s="137"/>
      <c r="B34" s="141"/>
      <c r="C34" s="142"/>
      <c r="D34" s="10">
        <v>7</v>
      </c>
      <c r="E34" s="11">
        <v>6</v>
      </c>
      <c r="F34" s="11">
        <v>6</v>
      </c>
      <c r="G34" s="11">
        <v>5</v>
      </c>
      <c r="H34" s="11">
        <v>6</v>
      </c>
      <c r="I34" s="11">
        <v>4</v>
      </c>
      <c r="J34" s="11">
        <v>7</v>
      </c>
      <c r="K34" s="11">
        <v>5</v>
      </c>
      <c r="L34" s="11">
        <v>6</v>
      </c>
      <c r="M34" s="11">
        <v>6</v>
      </c>
      <c r="N34" s="11">
        <v>5</v>
      </c>
      <c r="O34" s="11">
        <v>5</v>
      </c>
      <c r="P34" s="27">
        <f>D34*D$11+E34*E$11+F34*F$11+G34*G$11+H34*H$11+I34*I$11+J34*J$11+K34*K$11+L34*L$11+M34*M$11+N$11*N34+O$11*O34</f>
        <v>1813</v>
      </c>
      <c r="Q34" s="114">
        <f>P37*1000/(MAX(P$21,P$29,P$37,P$45,P$53,P$61,P$69,P$77,P$85,P$93))</f>
        <v>948.71794871794873</v>
      </c>
      <c r="T34" s="10">
        <v>2</v>
      </c>
      <c r="U34" s="11">
        <v>5</v>
      </c>
      <c r="V34" s="11">
        <v>4</v>
      </c>
      <c r="W34" s="11">
        <v>4</v>
      </c>
      <c r="X34" s="11">
        <v>0</v>
      </c>
      <c r="Y34" s="11">
        <v>5</v>
      </c>
      <c r="Z34" s="11">
        <v>4</v>
      </c>
      <c r="AA34" s="11">
        <v>3</v>
      </c>
      <c r="AB34" s="11">
        <v>4</v>
      </c>
      <c r="AC34" s="11">
        <v>5</v>
      </c>
      <c r="AD34" s="11">
        <v>5</v>
      </c>
      <c r="AE34" s="11">
        <v>5</v>
      </c>
      <c r="AF34" s="27">
        <f>T34*T$11+U34*U$11+V34*V$11+W34*W$11+X34*X$11+Y34*Y$11+Z34*Z$11+AA34*AA$11+AB34*AB$11+AC34*AC$11+AD$11*AD34+AE$11*AE34</f>
        <v>1344</v>
      </c>
      <c r="AG34" s="114">
        <f>AF37*1000/(MAX(AF$21,AF$29,AF$37,AF$45,AF$53,AF$61,AF$69,AF$77,AF$85,AF$93))</f>
        <v>898.39572192513367</v>
      </c>
      <c r="AK34" s="10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27">
        <f>AK34*AK$11+AL34*AL$11+AM34*AM$11+AN34*AN$11+AO34*AO$11+AP34*AP$11+AQ34*AQ$11+AR34*AR$11+AS34*AS$11+AT34*AT$11+AU$11*AU34+AV$11*AV34</f>
        <v>0</v>
      </c>
      <c r="AX34" s="114">
        <f>AW37*1000/(MAX(AW$21,AW$29,AW$37,AW$45,AW$53,AW$61,AW$69,AW$77,AW$85,AW$93))</f>
        <v>0</v>
      </c>
      <c r="BA34" s="10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27">
        <f>BA34*BA$11+BB34*BB$11+BC34*BC$11+BD34*BD$11+BE34*BE$11+BF34*BF$11+BG34*BG$11+BH34*BH$11+BI34*BI$11+BJ34*BJ$11+BK$11*BK34+BL$11*BL34</f>
        <v>0</v>
      </c>
      <c r="BN34" s="114" t="e">
        <f>BM37*1000/(MAX(BM$21,BM$29,BM$37,BM$45,BM$53,BM$61,BM$69,BM$77,BM$85,BM$93))</f>
        <v>#DIV/0!</v>
      </c>
      <c r="BQ34" s="10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>
        <v>0</v>
      </c>
      <c r="CC34" s="27">
        <f>BQ34*BQ$11+BR34*BR$11+BS34*BS$11+BT34*BT$11+BU34*BU$11+BV34*BV$11+BW34*BW$11+BX34*BX$11+BY34*BY$11+BZ34*BZ$11+CA$11*CA34+CB$11*CB34</f>
        <v>0</v>
      </c>
      <c r="CD34" s="114">
        <f>CC37*1000/(MAX(CC$21,CC$29,CC$37,CC$45,CC$53,CC$61,CC$69,CC$77,CC$85,CC$93))</f>
        <v>0</v>
      </c>
    </row>
    <row r="35" spans="1:83" ht="12.75" customHeight="1" thickBot="1" x14ac:dyDescent="0.25">
      <c r="A35" s="137"/>
      <c r="B35" s="141"/>
      <c r="C35" s="142"/>
      <c r="D35" s="13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7">
        <f>D35*D$11+E35*E$11+F35*F$11+G35*G$11+H35*H$11+I35*I$11+J35*J$11+K35*K$11+L35*L$11+M35*M$11+N$11*N35+O$11*O35</f>
        <v>0</v>
      </c>
      <c r="Q35" s="115"/>
      <c r="T35" s="13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27">
        <f>T35*T$11+U35*U$11+V35*V$11+W35*W$11+X35*X$11+Y35*Y$11+Z35*Z$11+AA35*AA$11+AB35*AB$11+AC35*AC$11+AD$11*AD35+AE$11*AE35</f>
        <v>0</v>
      </c>
      <c r="AG35" s="115"/>
      <c r="AK35" s="13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27">
        <f>AK35*AK$11+AL35*AL$11+AM35*AM$11+AN35*AN$11+AO35*AO$11+AP35*AP$11+AQ35*AQ$11+AR35*AR$11+AS35*AS$11+AT35*AT$11+AU$11*AU35+AV$11*AV35</f>
        <v>0</v>
      </c>
      <c r="AX35" s="115"/>
      <c r="BA35" s="13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27">
        <f>BA35*BA$11+BB35*BB$11+BC35*BC$11+BD35*BD$11+BE35*BE$11+BF35*BF$11+BG35*BG$11+BH35*BH$11+BI35*BI$11+BJ35*BJ$11+BK$11*BK35+BL$11*BL35</f>
        <v>0</v>
      </c>
      <c r="BN35" s="115"/>
      <c r="BQ35" s="13">
        <v>0</v>
      </c>
      <c r="BR35" s="14">
        <v>0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27">
        <f>BQ35*BQ$11+BR35*BR$11+BS35*BS$11+BT35*BT$11+BU35*BU$11+BV35*BV$11+BW35*BW$11+BX35*BX$11+BY35*BY$11+BZ35*BZ$11+CA$11*CA35+CB$11*CB35</f>
        <v>0</v>
      </c>
      <c r="CD35" s="115"/>
    </row>
    <row r="36" spans="1:83" ht="12.75" customHeight="1" thickBot="1" x14ac:dyDescent="0.25">
      <c r="A36" s="137"/>
      <c r="B36" s="36" t="s">
        <v>9</v>
      </c>
      <c r="C36" s="36" t="s">
        <v>91</v>
      </c>
      <c r="D36" s="13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7">
        <f>D36*D$11+E36*E$11+F36*F$11+G36*G$11+H36*H$11+I36*I$11+J36*J$11+K36*K$11+L36*L$11+M36*M$11+N$11*N36+O$11*O36</f>
        <v>0</v>
      </c>
      <c r="Q36" s="115"/>
      <c r="T36" s="13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27">
        <f>T36*T$11+U36*U$11+V36*V$11+W36*W$11+X36*X$11+Y36*Y$11+Z36*Z$11+AA36*AA$11+AB36*AB$11+AC36*AC$11+AD$11*AD36+AE$11*AE36</f>
        <v>0</v>
      </c>
      <c r="AG36" s="115"/>
      <c r="AK36" s="13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27">
        <f>AK36*AK$11+AL36*AL$11+AM36*AM$11+AN36*AN$11+AO36*AO$11+AP36*AP$11+AQ36*AQ$11+AR36*AR$11+AS36*AS$11+AT36*AT$11+AU$11*AU36+AV$11*AV36</f>
        <v>0</v>
      </c>
      <c r="AX36" s="115"/>
      <c r="BA36" s="13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27">
        <f>BA36*BA$11+BB36*BB$11+BC36*BC$11+BD36*BD$11+BE36*BE$11+BF36*BF$11+BG36*BG$11+BH36*BH$11+BI36*BI$11+BJ36*BJ$11+BK$11*BK36+BL$11*BL36</f>
        <v>0</v>
      </c>
      <c r="BN36" s="115"/>
      <c r="BQ36" s="13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27">
        <f>BQ36*BQ$11+BR36*BR$11+BS36*BS$11+BT36*BT$11+BU36*BU$11+BV36*BV$11+BW36*BW$11+BX36*BX$11+BY36*BY$11+BZ36*BZ$11+CA$11*CA36+CB$11*CB36</f>
        <v>0</v>
      </c>
      <c r="CD36" s="115"/>
    </row>
    <row r="37" spans="1:83" ht="15" customHeight="1" thickBot="1" x14ac:dyDescent="0.3">
      <c r="A37" s="138"/>
      <c r="B37" s="37">
        <f>Q30</f>
        <v>980.88476242490447</v>
      </c>
      <c r="C37" s="38">
        <f>Q34</f>
        <v>948.71794871794873</v>
      </c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35">
        <f>P34+P35+P36</f>
        <v>1813</v>
      </c>
      <c r="Q37" s="116"/>
      <c r="T37" s="47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35">
        <f>AF34+AF35+AF36</f>
        <v>1344</v>
      </c>
      <c r="AG37" s="116"/>
      <c r="AK37" s="47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35">
        <f>AW34+AW35+AW36</f>
        <v>0</v>
      </c>
      <c r="AX37" s="116"/>
      <c r="BA37" s="47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35">
        <f>BM34+BM35+BM36</f>
        <v>0</v>
      </c>
      <c r="BN37" s="116"/>
      <c r="BQ37" s="47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35">
        <f>CC34+CC35+CC36</f>
        <v>0</v>
      </c>
      <c r="CD37" s="116"/>
    </row>
    <row r="38" spans="1:83" ht="14.25" customHeight="1" x14ac:dyDescent="0.2">
      <c r="A38" s="136" t="str">
        <f>Clasifficación!A29</f>
        <v>I_4</v>
      </c>
      <c r="B38" s="139" t="str">
        <f>Clasifficación!B29</f>
        <v>BENJAMIN MORENO PALACIOS</v>
      </c>
      <c r="C38" s="140"/>
      <c r="D38" s="39">
        <v>4</v>
      </c>
      <c r="E38" s="40">
        <v>6</v>
      </c>
      <c r="F38" s="40">
        <v>5</v>
      </c>
      <c r="G38" s="40">
        <v>0</v>
      </c>
      <c r="H38" s="40">
        <v>4</v>
      </c>
      <c r="I38" s="40">
        <v>3</v>
      </c>
      <c r="J38" s="40">
        <v>3</v>
      </c>
      <c r="K38" s="40">
        <v>4</v>
      </c>
      <c r="L38" s="40">
        <v>4</v>
      </c>
      <c r="M38" s="40">
        <v>5</v>
      </c>
      <c r="N38" s="40">
        <v>5</v>
      </c>
      <c r="O38" s="40">
        <v>5</v>
      </c>
      <c r="P38" s="26">
        <f>D38*D$10+E38*E$10+F38*F$10+G38*G$10+H38*H$10+I38*I$10+J38*J$10+K38*K$10+L38*L$10+M38*M$10+N$10*N38+O$10*O38</f>
        <v>1102</v>
      </c>
      <c r="Q38" s="111">
        <f>P41*1000/(MAX(P$17,P$25,P$33,P$41,P$49,P$57,P$65,P$73,P$81,P$89))</f>
        <v>610.04915346805024</v>
      </c>
      <c r="T38" s="39">
        <v>6</v>
      </c>
      <c r="U38" s="40">
        <v>5</v>
      </c>
      <c r="V38" s="40">
        <v>3</v>
      </c>
      <c r="W38" s="40">
        <v>5</v>
      </c>
      <c r="X38" s="40">
        <v>4</v>
      </c>
      <c r="Y38" s="40">
        <v>4</v>
      </c>
      <c r="Z38" s="40">
        <v>4</v>
      </c>
      <c r="AA38" s="40">
        <v>0</v>
      </c>
      <c r="AB38" s="40">
        <v>5</v>
      </c>
      <c r="AC38" s="40">
        <v>4</v>
      </c>
      <c r="AD38" s="40">
        <v>5</v>
      </c>
      <c r="AE38" s="40">
        <v>5</v>
      </c>
      <c r="AF38" s="26">
        <f>T38*T$10+U38*U$10+V38*V$10+W38*W$10+X38*X$10+Y38*Y$10+Z38*Z$10+AA38*AA$10+AB38*AB$10+AC38*AC$10+AD$10*AD38+AE$10*AE38</f>
        <v>1226</v>
      </c>
      <c r="AG38" s="111">
        <f>AF41*1000/(MAX(AF$17,AF$25,AF$33,AF$41,AF$49,AF$57,AF$65,AF$73,AF$81,AF$89))</f>
        <v>726.30331753554503</v>
      </c>
      <c r="AK38" s="39">
        <v>0</v>
      </c>
      <c r="AL38" s="40">
        <v>0</v>
      </c>
      <c r="AM38" s="40">
        <v>0</v>
      </c>
      <c r="AN38" s="40">
        <v>0</v>
      </c>
      <c r="AO38" s="40">
        <v>0</v>
      </c>
      <c r="AP38" s="40">
        <v>0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0</v>
      </c>
      <c r="AW38" s="26">
        <f>AK38*AK$10+AL38*AL$10+AM38*AM$10+AN38*AN$10+AO38*AO$10+AP38*AP$10+AQ38*AQ$10+AR38*AR$10+AS38*AS$10+AT38*AT$10+AU$10*AU38+AV$10*AV38</f>
        <v>0</v>
      </c>
      <c r="AX38" s="111">
        <f>AW41*1000/(MAX(AW$17,AW$25,AW$33,AW$41,AW$49,AW$57,AW$65,AW$73,AW$81,AW$89))</f>
        <v>0</v>
      </c>
      <c r="BA38" s="39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0</v>
      </c>
      <c r="BG38" s="40">
        <v>0</v>
      </c>
      <c r="BH38" s="40">
        <v>0</v>
      </c>
      <c r="BI38" s="40">
        <v>0</v>
      </c>
      <c r="BJ38" s="40">
        <v>0</v>
      </c>
      <c r="BK38" s="40">
        <v>0</v>
      </c>
      <c r="BL38" s="40">
        <v>0</v>
      </c>
      <c r="BM38" s="26">
        <f>BA38*BA$10+BB38*BB$10+BC38*BC$10+BD38*BD$10+BE38*BE$10+BF38*BF$10+BG38*BG$10+BH38*BH$10+BI38*BI$10+BJ38*BJ$10+BK$10*BK38+BL$10*BL38</f>
        <v>0</v>
      </c>
      <c r="BN38" s="111">
        <f>BM41*1000/(MAX(BM$17,BM$25,BM$33,BM$41,BM$49,BM$57,BM$65,BM$73,BM$81,BM$89))</f>
        <v>0</v>
      </c>
      <c r="BQ38" s="39">
        <v>6</v>
      </c>
      <c r="BR38" s="40">
        <v>5</v>
      </c>
      <c r="BS38" s="40">
        <v>0</v>
      </c>
      <c r="BT38" s="40">
        <v>6</v>
      </c>
      <c r="BU38" s="40">
        <v>5</v>
      </c>
      <c r="BV38" s="40">
        <v>6</v>
      </c>
      <c r="BW38" s="40">
        <v>4</v>
      </c>
      <c r="BX38" s="40">
        <v>5</v>
      </c>
      <c r="BY38" s="40">
        <v>6</v>
      </c>
      <c r="BZ38" s="40">
        <v>4</v>
      </c>
      <c r="CA38" s="40">
        <v>5</v>
      </c>
      <c r="CB38" s="40">
        <v>5</v>
      </c>
      <c r="CC38" s="26">
        <f>BQ38*BQ$10+BR38*BR$10+BS38*BS$10+BT38*BT$10+BU38*BU$10+BV38*BV$10+BW38*BW$10+BX38*BX$10+BY38*BY$10+BZ38*BZ$10+CA$10*CA38+CB$10*CB38</f>
        <v>1430</v>
      </c>
      <c r="CD38" s="111">
        <f>CC41*1000/(MAX(CC$17,CC$25,CC$33,CC$41,CC$49,CC$57,CC$65,CC$73,CC$81,CC$89))</f>
        <v>724.41742654508607</v>
      </c>
    </row>
    <row r="39" spans="1:83" ht="12.75" customHeight="1" x14ac:dyDescent="0.2">
      <c r="A39" s="137"/>
      <c r="B39" s="141"/>
      <c r="C39" s="142"/>
      <c r="D39" s="41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5</v>
      </c>
      <c r="P39" s="27">
        <f>D39*D$10+E39*E$10+F39*F$10+G39*G$10+H39*H$10+I39*I$10+J39*J$10+K39*K$10+L39*L$10+M39*M$10+N$10*N39+O$10*O39</f>
        <v>15</v>
      </c>
      <c r="Q39" s="112"/>
      <c r="T39" s="41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27">
        <f>T39*T$10+U39*U$10+V39*V$10+W39*W$10+X39*X$10+Y39*Y$10+Z39*Z$10+AA39*AA$10+AB39*AB$10+AC39*AC$10+AD$10*AD39+AE$10*AE39</f>
        <v>0</v>
      </c>
      <c r="AG39" s="112"/>
      <c r="AK39" s="41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27">
        <f>AK39*AK$10+AL39*AL$10+AM39*AM$10+AN39*AN$10+AO39*AO$10+AP39*AP$10+AQ39*AQ$10+AR39*AR$10+AS39*AS$10+AT39*AT$10+AU$10*AU39+AV$10*AV39</f>
        <v>0</v>
      </c>
      <c r="AX39" s="112"/>
      <c r="BA39" s="41">
        <v>0</v>
      </c>
      <c r="BB39" s="42">
        <v>0</v>
      </c>
      <c r="BC39" s="42">
        <v>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42">
        <v>0</v>
      </c>
      <c r="BM39" s="27">
        <f>BA39*BA$10+BB39*BB$10+BC39*BC$10+BD39*BD$10+BE39*BE$10+BF39*BF$10+BG39*BG$10+BH39*BH$10+BI39*BI$10+BJ39*BJ$10+BK$10*BK39+BL$10*BL39</f>
        <v>0</v>
      </c>
      <c r="BN39" s="112"/>
      <c r="BQ39" s="41">
        <v>0</v>
      </c>
      <c r="BR39" s="42">
        <v>0</v>
      </c>
      <c r="BS39" s="42">
        <v>0</v>
      </c>
      <c r="BT39" s="42">
        <v>0</v>
      </c>
      <c r="BU39" s="42">
        <v>0</v>
      </c>
      <c r="BV39" s="42">
        <v>0</v>
      </c>
      <c r="BW39" s="42">
        <v>0</v>
      </c>
      <c r="BX39" s="42">
        <v>0</v>
      </c>
      <c r="BY39" s="42">
        <v>0</v>
      </c>
      <c r="BZ39" s="42">
        <v>0</v>
      </c>
      <c r="CA39" s="42">
        <v>0</v>
      </c>
      <c r="CB39" s="42">
        <v>0</v>
      </c>
      <c r="CC39" s="27">
        <f>BQ39*BQ$10+BR39*BR$10+BS39*BS$10+BT39*BT$10+BU39*BU$10+BV39*BV$10+BW39*BW$10+BX39*BX$10+BY39*BY$10+BZ39*BZ$10+CA$10*CA39+CB$10*CB39</f>
        <v>0</v>
      </c>
      <c r="CD39" s="112"/>
    </row>
    <row r="40" spans="1:83" ht="12.75" customHeight="1" x14ac:dyDescent="0.2">
      <c r="A40" s="137"/>
      <c r="B40" s="141"/>
      <c r="C40" s="142"/>
      <c r="D40" s="41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27">
        <f>D40*D$10+E40*E$10+F40*F$10+G40*G$10+H40*H$10+I40*I$10+J40*J$10+K40*K$10+L40*L$10+M40*M$10+N$10*N40+O$10*O40</f>
        <v>0</v>
      </c>
      <c r="Q40" s="112"/>
      <c r="T40" s="41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27">
        <f>T40*T$10+U40*U$10+V40*V$10+W40*W$10+X40*X$10+Y40*Y$10+Z40*Z$10+AA40*AA$10+AB40*AB$10+AC40*AC$10+AD$10*AD40+AE$10*AE40</f>
        <v>0</v>
      </c>
      <c r="AG40" s="112"/>
      <c r="AK40" s="41">
        <v>0</v>
      </c>
      <c r="AL40" s="42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27">
        <f>AK40*AK$10+AL40*AL$10+AM40*AM$10+AN40*AN$10+AO40*AO$10+AP40*AP$10+AQ40*AQ$10+AR40*AR$10+AS40*AS$10+AT40*AT$10+AU$10*AU40+AV$10*AV40</f>
        <v>0</v>
      </c>
      <c r="AX40" s="112"/>
      <c r="BA40" s="41">
        <v>0</v>
      </c>
      <c r="BB40" s="42">
        <v>0</v>
      </c>
      <c r="BC40" s="42">
        <v>0</v>
      </c>
      <c r="BD40" s="42">
        <v>0</v>
      </c>
      <c r="BE40" s="42">
        <v>0</v>
      </c>
      <c r="BF40" s="42">
        <v>0</v>
      </c>
      <c r="BG40" s="42">
        <v>0</v>
      </c>
      <c r="BH40" s="42">
        <v>0</v>
      </c>
      <c r="BI40" s="42">
        <v>0</v>
      </c>
      <c r="BJ40" s="42">
        <v>0</v>
      </c>
      <c r="BK40" s="42">
        <v>0</v>
      </c>
      <c r="BL40" s="42">
        <v>0</v>
      </c>
      <c r="BM40" s="27">
        <f>BA40*BA$10+BB40*BB$10+BC40*BC$10+BD40*BD$10+BE40*BE$10+BF40*BF$10+BG40*BG$10+BH40*BH$10+BI40*BI$10+BJ40*BJ$10+BK$10*BK40+BL$10*BL40</f>
        <v>0</v>
      </c>
      <c r="BN40" s="112"/>
      <c r="BQ40" s="41">
        <v>0</v>
      </c>
      <c r="BR40" s="42">
        <v>0</v>
      </c>
      <c r="BS40" s="42">
        <v>0</v>
      </c>
      <c r="BT40" s="42">
        <v>0</v>
      </c>
      <c r="BU40" s="42">
        <v>0</v>
      </c>
      <c r="BV40" s="42">
        <v>0</v>
      </c>
      <c r="BW40" s="42">
        <v>0</v>
      </c>
      <c r="BX40" s="42">
        <v>0</v>
      </c>
      <c r="BY40" s="42">
        <v>0</v>
      </c>
      <c r="BZ40" s="42">
        <v>0</v>
      </c>
      <c r="CA40" s="42">
        <v>0</v>
      </c>
      <c r="CB40" s="42">
        <v>0</v>
      </c>
      <c r="CC40" s="27">
        <f>BQ40*BQ$10+BR40*BR$10+BS40*BS$10+BT40*BT$10+BU40*BU$10+BV40*BV$10+BW40*BW$10+BX40*BX$10+BY40*BY$10+BZ40*BZ$10+CA$10*CA40+CB$10*CB40</f>
        <v>0</v>
      </c>
      <c r="CD40" s="112"/>
    </row>
    <row r="41" spans="1:83" ht="15" customHeight="1" thickBot="1" x14ac:dyDescent="0.3">
      <c r="A41" s="137"/>
      <c r="B41" s="141"/>
      <c r="C41" s="142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6">
        <f>P38+P39+P40</f>
        <v>1117</v>
      </c>
      <c r="Q41" s="113"/>
      <c r="T41" s="47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6">
        <f>AF38+AF39+AF40</f>
        <v>1226</v>
      </c>
      <c r="AG41" s="113"/>
      <c r="AJ41">
        <f>0.4*AG38+0.6*AG42</f>
        <v>591.32346605165117</v>
      </c>
      <c r="AK41" s="47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6">
        <f>AW38+AW39+AW40</f>
        <v>0</v>
      </c>
      <c r="AX41" s="113"/>
      <c r="BA41" s="47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6">
        <f>BM38+BM39+BM40</f>
        <v>0</v>
      </c>
      <c r="BN41" s="113"/>
      <c r="BQ41" s="47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6">
        <f>CC38+CC39+CC40</f>
        <v>1430</v>
      </c>
      <c r="CD41" s="113"/>
      <c r="CE41">
        <f>0.4*CD38+0.6*CD42</f>
        <v>289.76697061803446</v>
      </c>
    </row>
    <row r="42" spans="1:83" ht="14.25" customHeight="1" x14ac:dyDescent="0.2">
      <c r="A42" s="137"/>
      <c r="B42" s="141"/>
      <c r="C42" s="142"/>
      <c r="D42" s="10">
        <v>0</v>
      </c>
      <c r="E42" s="11">
        <v>7</v>
      </c>
      <c r="F42" s="11">
        <v>0</v>
      </c>
      <c r="G42" s="11">
        <v>4</v>
      </c>
      <c r="H42" s="11">
        <v>5</v>
      </c>
      <c r="I42" s="11">
        <v>0</v>
      </c>
      <c r="J42" s="11">
        <v>4</v>
      </c>
      <c r="K42" s="11">
        <v>4</v>
      </c>
      <c r="L42" s="11">
        <v>4</v>
      </c>
      <c r="M42" s="11">
        <v>4</v>
      </c>
      <c r="N42" s="11">
        <v>5</v>
      </c>
      <c r="O42" s="11">
        <v>5</v>
      </c>
      <c r="P42" s="27">
        <f>D42*D$11+E42*E$11+F42*F$11+G42*G$11+H42*H$11+I42*I$11+J42*J$11+K42*K$11+L42*L$11+M42*M$11+N$11*N42+O$11*O42</f>
        <v>1042</v>
      </c>
      <c r="Q42" s="114">
        <f>P45*1000/(MAX(P$21,P$29,P$37,P$45,P$53,P$61,P$69,P$77,P$85,P$93))</f>
        <v>545.26425954997387</v>
      </c>
      <c r="T42" s="10">
        <v>4</v>
      </c>
      <c r="U42" s="11">
        <v>4</v>
      </c>
      <c r="V42" s="11">
        <v>2</v>
      </c>
      <c r="W42" s="11">
        <v>4</v>
      </c>
      <c r="X42" s="11">
        <v>2</v>
      </c>
      <c r="Y42" s="11">
        <v>3</v>
      </c>
      <c r="Z42" s="11">
        <v>0</v>
      </c>
      <c r="AA42" s="11">
        <v>0</v>
      </c>
      <c r="AB42" s="11">
        <v>0</v>
      </c>
      <c r="AC42" s="11">
        <v>0</v>
      </c>
      <c r="AD42" s="11">
        <v>5</v>
      </c>
      <c r="AE42" s="11">
        <v>5</v>
      </c>
      <c r="AF42" s="27">
        <f>T42*T$11+U42*U$11+V42*V$11+W42*W$11+X42*X$11+Y42*Y$11+Z42*Z$11+AA42*AA$11+AB42*AB$11+AC42*AC$11+AD$11*AD42+AE$11*AE42</f>
        <v>750</v>
      </c>
      <c r="AG42" s="114">
        <f>AF45*1000/(MAX(AF$21,AF$29,AF$37,AF$45,AF$53,AF$61,AF$69,AF$77,AF$85,AF$93))</f>
        <v>501.3368983957219</v>
      </c>
      <c r="AK42" s="10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27">
        <f>AK42*AK$11+AL42*AL$11+AM42*AM$11+AN42*AN$11+AO42*AO$11+AP42*AP$11+AQ42*AQ$11+AR42*AR$11+AS42*AS$11+AT42*AT$11+AU$11*AU42+AV$11*AV42</f>
        <v>0</v>
      </c>
      <c r="AX42" s="114">
        <f>AW45*1000/(MAX(AW$21,AW$29,AW$37,AW$45,AW$53,AW$61,AW$69,AW$77,AW$85,AW$93))</f>
        <v>0</v>
      </c>
      <c r="BA42" s="10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27">
        <f>BA42*BA$11+BB42*BB$11+BC42*BC$11+BD42*BD$11+BE42*BE$11+BF42*BF$11+BG42*BG$11+BH42*BH$11+BI42*BI$11+BJ42*BJ$11+BK$11*BK42+BL$11*BL42</f>
        <v>0</v>
      </c>
      <c r="BN42" s="114" t="e">
        <f>BM45*1000/(MAX(BM$21,BM$29,BM$37,BM$45,BM$53,BM$61,BM$69,BM$77,BM$85,BM$93))</f>
        <v>#DIV/0!</v>
      </c>
      <c r="BQ42" s="10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11">
        <v>0</v>
      </c>
      <c r="CC42" s="27">
        <f>BQ42*BQ$11+BR42*BR$11+BS42*BS$11+BT42*BT$11+BU42*BU$11+BV42*BV$11+BW42*BW$11+BX42*BX$11+BY42*BY$11+BZ42*BZ$11+CA$11*CA42+CB$11*CB42</f>
        <v>0</v>
      </c>
      <c r="CD42" s="114">
        <f>CC45*1000/(MAX(CC$21,CC$29,CC$37,CC$45,CC$53,CC$61,CC$69,CC$77,CC$85,CC$93))</f>
        <v>0</v>
      </c>
      <c r="CE42" t="s">
        <v>116</v>
      </c>
    </row>
    <row r="43" spans="1:83" ht="12.75" customHeight="1" thickBot="1" x14ac:dyDescent="0.25">
      <c r="A43" s="137"/>
      <c r="B43" s="141"/>
      <c r="C43" s="142"/>
      <c r="D43" s="13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7">
        <f>D43*D$11+E43*E$11+F43*F$11+G43*G$11+H43*H$11+I43*I$11+J43*J$11+K43*K$11+L43*L$11+M43*M$11+N$11*N43+O$11*O43</f>
        <v>0</v>
      </c>
      <c r="Q43" s="115"/>
      <c r="T43" s="13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27">
        <f>T43*T$11+U43*U$11+V43*V$11+W43*W$11+X43*X$11+Y43*Y$11+Z43*Z$11+AA43*AA$11+AB43*AB$11+AC43*AC$11+AD$11*AD43+AE$11*AE43</f>
        <v>0</v>
      </c>
      <c r="AG43" s="115"/>
      <c r="AK43" s="13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27">
        <f>AK43*AK$11+AL43*AL$11+AM43*AM$11+AN43*AN$11+AO43*AO$11+AP43*AP$11+AQ43*AQ$11+AR43*AR$11+AS43*AS$11+AT43*AT$11+AU$11*AU43+AV$11*AV43</f>
        <v>0</v>
      </c>
      <c r="AX43" s="115"/>
      <c r="BA43" s="13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27">
        <f>BA43*BA$11+BB43*BB$11+BC43*BC$11+BD43*BD$11+BE43*BE$11+BF43*BF$11+BG43*BG$11+BH43*BH$11+BI43*BI$11+BJ43*BJ$11+BK$11*BK43+BL$11*BL43</f>
        <v>0</v>
      </c>
      <c r="BN43" s="115"/>
      <c r="BQ43" s="13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27">
        <f>BQ43*BQ$11+BR43*BR$11+BS43*BS$11+BT43*BT$11+BU43*BU$11+BV43*BV$11+BW43*BW$11+BX43*BX$11+BY43*BY$11+BZ43*BZ$11+CA$11*CA43+CB$11*CB43</f>
        <v>0</v>
      </c>
      <c r="CD43" s="115"/>
    </row>
    <row r="44" spans="1:83" ht="12.75" customHeight="1" thickBot="1" x14ac:dyDescent="0.25">
      <c r="A44" s="137"/>
      <c r="B44" s="36" t="s">
        <v>9</v>
      </c>
      <c r="C44" s="36" t="s">
        <v>91</v>
      </c>
      <c r="D44" s="13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7">
        <f>D44*D$11+E44*E$11+F44*F$11+G44*G$11+H44*H$11+I44*I$11+J44*J$11+K44*K$11+L44*L$11+M44*M$11+N$11*N44+O$11*O44</f>
        <v>0</v>
      </c>
      <c r="Q44" s="115"/>
      <c r="T44" s="13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27">
        <f>T44*T$11+U44*U$11+V44*V$11+W44*W$11+X44*X$11+Y44*Y$11+Z44*Z$11+AA44*AA$11+AB44*AB$11+AC44*AC$11+AD$11*AD44+AE$11*AE44</f>
        <v>0</v>
      </c>
      <c r="AG44" s="115"/>
      <c r="AK44" s="13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27">
        <f>AK44*AK$11+AL44*AL$11+AM44*AM$11+AN44*AN$11+AO44*AO$11+AP44*AP$11+AQ44*AQ$11+AR44*AR$11+AS44*AS$11+AT44*AT$11+AU$11*AU44+AV$11*AV44</f>
        <v>0</v>
      </c>
      <c r="AX44" s="115"/>
      <c r="BA44" s="13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27">
        <f>BA44*BA$11+BB44*BB$11+BC44*BC$11+BD44*BD$11+BE44*BE$11+BF44*BF$11+BG44*BG$11+BH44*BH$11+BI44*BI$11+BJ44*BJ$11+BK$11*BK44+BL$11*BL44</f>
        <v>0</v>
      </c>
      <c r="BN44" s="115"/>
      <c r="BQ44" s="13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27">
        <f>BQ44*BQ$11+BR44*BR$11+BS44*BS$11+BT44*BT$11+BU44*BU$11+BV44*BV$11+BW44*BW$11+BX44*BX$11+BY44*BY$11+BZ44*BZ$11+CA$11*CA44+CB$11*CB44</f>
        <v>0</v>
      </c>
      <c r="CD44" s="115"/>
    </row>
    <row r="45" spans="1:83" ht="15" customHeight="1" thickBot="1" x14ac:dyDescent="0.3">
      <c r="A45" s="138"/>
      <c r="B45" s="37">
        <f>Q38</f>
        <v>610.04915346805024</v>
      </c>
      <c r="C45" s="38">
        <f>Q42</f>
        <v>545.26425954997387</v>
      </c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35">
        <f>P42+P43+P44</f>
        <v>1042</v>
      </c>
      <c r="Q45" s="116"/>
      <c r="T45" s="47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35">
        <f>AF42+AF43+AF44</f>
        <v>750</v>
      </c>
      <c r="AG45" s="116"/>
      <c r="AK45" s="47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35">
        <f>AW42+AW43+AW44</f>
        <v>0</v>
      </c>
      <c r="AX45" s="116"/>
      <c r="BA45" s="47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35">
        <f>BM42+BM43+BM44</f>
        <v>0</v>
      </c>
      <c r="BN45" s="116"/>
      <c r="BQ45" s="47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35">
        <f>CC42+CC43+CC44</f>
        <v>0</v>
      </c>
      <c r="CD45" s="116"/>
    </row>
    <row r="46" spans="1:83" ht="14.25" customHeight="1" x14ac:dyDescent="0.2">
      <c r="A46" s="136" t="str">
        <f>Clasifficación!A30</f>
        <v>I_7</v>
      </c>
      <c r="B46" s="139" t="str">
        <f>Clasifficación!B30</f>
        <v>MIGUEL ESQUER</v>
      </c>
      <c r="C46" s="140"/>
      <c r="D46" s="39">
        <v>6</v>
      </c>
      <c r="E46" s="40">
        <v>7</v>
      </c>
      <c r="F46" s="40">
        <v>7</v>
      </c>
      <c r="G46" s="40">
        <v>0</v>
      </c>
      <c r="H46" s="40">
        <v>6</v>
      </c>
      <c r="I46" s="40">
        <v>6</v>
      </c>
      <c r="J46" s="40">
        <v>7</v>
      </c>
      <c r="K46" s="40">
        <v>6</v>
      </c>
      <c r="L46" s="40">
        <v>5</v>
      </c>
      <c r="M46" s="40">
        <v>7</v>
      </c>
      <c r="N46" s="40">
        <v>5</v>
      </c>
      <c r="O46" s="40">
        <v>5</v>
      </c>
      <c r="P46" s="26">
        <f>D46*D$10+E46*E$10+F46*F$10+G46*G$10+H46*H$10+I46*I$10+J46*J$10+K46*K$10+L46*L$10+M46*M$10+N$10*N46+O$10*O46</f>
        <v>1609</v>
      </c>
      <c r="Q46" s="111">
        <f>P49*1000/(MAX(P$17,P$25,P$33,P$41,P$49,P$57,P$65,P$73,P$81,P$89))</f>
        <v>878.75477880939377</v>
      </c>
      <c r="T46" s="39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26">
        <f>T46*T$10+U46*U$10+V46*V$10+W46*W$10+X46*X$10+Y46*Y$10+Z46*Z$10+AA46*AA$10+AB46*AB$10+AC46*AC$10+AD$10*AD46+AE$10*AE46</f>
        <v>0</v>
      </c>
      <c r="AG46" s="111">
        <f>AF49*1000/(MAX(AF$17,AF$25,AF$33,AF$41,AF$49,AF$57,AF$65,AF$73,AF$81,AF$89))</f>
        <v>0</v>
      </c>
      <c r="AK46" s="39">
        <v>0</v>
      </c>
      <c r="AL46" s="40">
        <v>0</v>
      </c>
      <c r="AM46" s="40">
        <v>0</v>
      </c>
      <c r="AN46" s="40">
        <v>0</v>
      </c>
      <c r="AO46" s="40">
        <v>0</v>
      </c>
      <c r="AP46" s="40">
        <v>0</v>
      </c>
      <c r="AQ46" s="40">
        <v>0</v>
      </c>
      <c r="AR46" s="40">
        <v>0</v>
      </c>
      <c r="AS46" s="40">
        <v>0</v>
      </c>
      <c r="AT46" s="40">
        <v>0</v>
      </c>
      <c r="AU46" s="40">
        <v>0</v>
      </c>
      <c r="AV46" s="40">
        <v>0</v>
      </c>
      <c r="AW46" s="26">
        <f>AK46*AK$10+AL46*AL$10+AM46*AM$10+AN46*AN$10+AO46*AO$10+AP46*AP$10+AQ46*AQ$10+AR46*AR$10+AS46*AS$10+AT46*AT$10+AU$10*AU46+AV$10*AV46</f>
        <v>0</v>
      </c>
      <c r="AX46" s="111">
        <f>AW49*1000/(MAX(AW$17,AW$25,AW$33,AW$41,AW$49,AW$57,AW$65,AW$73,AW$81,AW$89))</f>
        <v>0</v>
      </c>
      <c r="BA46" s="39">
        <v>0</v>
      </c>
      <c r="BB46" s="40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40">
        <v>0</v>
      </c>
      <c r="BK46" s="40">
        <v>0</v>
      </c>
      <c r="BL46" s="40">
        <v>0</v>
      </c>
      <c r="BM46" s="26">
        <f>BA46*BA$10+BB46*BB$10+BC46*BC$10+BD46*BD$10+BE46*BE$10+BF46*BF$10+BG46*BG$10+BH46*BH$10+BI46*BI$10+BJ46*BJ$10+BK$10*BK46+BL$10*BL46</f>
        <v>0</v>
      </c>
      <c r="BN46" s="111">
        <f>BM49*1000/(MAX(BM$17,BM$25,BM$33,BM$41,BM$49,BM$57,BM$65,BM$73,BM$81,BM$89))</f>
        <v>0</v>
      </c>
      <c r="BQ46" s="39">
        <v>0</v>
      </c>
      <c r="BR46" s="40">
        <v>0</v>
      </c>
      <c r="BS46" s="40">
        <v>0</v>
      </c>
      <c r="BT46" s="40">
        <v>0</v>
      </c>
      <c r="BU46" s="40">
        <v>0</v>
      </c>
      <c r="BV46" s="40">
        <v>0</v>
      </c>
      <c r="BW46" s="40">
        <v>0</v>
      </c>
      <c r="BX46" s="40">
        <v>0</v>
      </c>
      <c r="BY46" s="40">
        <v>0</v>
      </c>
      <c r="BZ46" s="40">
        <v>0</v>
      </c>
      <c r="CA46" s="40">
        <v>0</v>
      </c>
      <c r="CB46" s="40">
        <v>0</v>
      </c>
      <c r="CC46" s="26">
        <f>BQ46*BQ$10+BR46*BR$10+BS46*BS$10+BT46*BT$10+BU46*BU$10+BV46*BV$10+BW46*BW$10+BX46*BX$10+BY46*BY$10+BZ46*BZ$10+CA$10*CA46+CB$10*CB46</f>
        <v>0</v>
      </c>
      <c r="CD46" s="111">
        <f>CC49*1000/(MAX(CC$17,CC$25,CC$33,CC$41,CC$49,CC$57,CC$65,CC$73,CC$81,CC$89))</f>
        <v>0</v>
      </c>
    </row>
    <row r="47" spans="1:83" ht="12.75" customHeight="1" x14ac:dyDescent="0.2">
      <c r="A47" s="137"/>
      <c r="B47" s="141"/>
      <c r="C47" s="142"/>
      <c r="D47" s="41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27">
        <f>D47*D$10+E47*E$10+F47*F$10+G47*G$10+H47*H$10+I47*I$10+J47*J$10+K47*K$10+L47*L$10+M47*M$10+N$10*N47+O$10*O47</f>
        <v>0</v>
      </c>
      <c r="Q47" s="112"/>
      <c r="T47" s="41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27">
        <f>T47*T$10+U47*U$10+V47*V$10+W47*W$10+X47*X$10+Y47*Y$10+Z47*Z$10+AA47*AA$10+AB47*AB$10+AC47*AC$10+AD$10*AD47+AE$10*AE47</f>
        <v>0</v>
      </c>
      <c r="AG47" s="112"/>
      <c r="AK47" s="41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27">
        <f>AK47*AK$10+AL47*AL$10+AM47*AM$10+AN47*AN$10+AO47*AO$10+AP47*AP$10+AQ47*AQ$10+AR47*AR$10+AS47*AS$10+AT47*AT$10+AU$10*AU47+AV$10*AV47</f>
        <v>0</v>
      </c>
      <c r="AX47" s="112"/>
      <c r="BA47" s="41">
        <v>0</v>
      </c>
      <c r="BB47" s="42">
        <v>0</v>
      </c>
      <c r="BC47" s="42">
        <v>0</v>
      </c>
      <c r="BD47" s="42">
        <v>0</v>
      </c>
      <c r="BE47" s="42">
        <v>0</v>
      </c>
      <c r="BF47" s="42">
        <v>0</v>
      </c>
      <c r="BG47" s="42">
        <v>0</v>
      </c>
      <c r="BH47" s="42">
        <v>0</v>
      </c>
      <c r="BI47" s="42">
        <v>0</v>
      </c>
      <c r="BJ47" s="42">
        <v>0</v>
      </c>
      <c r="BK47" s="42">
        <v>0</v>
      </c>
      <c r="BL47" s="42">
        <v>0</v>
      </c>
      <c r="BM47" s="27">
        <f>BA47*BA$10+BB47*BB$10+BC47*BC$10+BD47*BD$10+BE47*BE$10+BF47*BF$10+BG47*BG$10+BH47*BH$10+BI47*BI$10+BJ47*BJ$10+BK$10*BK47+BL$10*BL47</f>
        <v>0</v>
      </c>
      <c r="BN47" s="112"/>
      <c r="BQ47" s="41">
        <v>0</v>
      </c>
      <c r="BR47" s="42">
        <v>0</v>
      </c>
      <c r="BS47" s="42">
        <v>0</v>
      </c>
      <c r="BT47" s="42">
        <v>0</v>
      </c>
      <c r="BU47" s="42">
        <v>0</v>
      </c>
      <c r="BV47" s="42">
        <v>0</v>
      </c>
      <c r="BW47" s="42">
        <v>0</v>
      </c>
      <c r="BX47" s="42">
        <v>0</v>
      </c>
      <c r="BY47" s="42">
        <v>0</v>
      </c>
      <c r="BZ47" s="42">
        <v>0</v>
      </c>
      <c r="CA47" s="42">
        <v>0</v>
      </c>
      <c r="CB47" s="42">
        <v>0</v>
      </c>
      <c r="CC47" s="27">
        <f>BQ47*BQ$10+BR47*BR$10+BS47*BS$10+BT47*BT$10+BU47*BU$10+BV47*BV$10+BW47*BW$10+BX47*BX$10+BY47*BY$10+BZ47*BZ$10+CA$10*CA47+CB$10*CB47</f>
        <v>0</v>
      </c>
      <c r="CD47" s="112"/>
    </row>
    <row r="48" spans="1:83" ht="12.75" customHeight="1" x14ac:dyDescent="0.2">
      <c r="A48" s="137"/>
      <c r="B48" s="141"/>
      <c r="C48" s="142"/>
      <c r="D48" s="41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27">
        <f>D48*D$10+E48*E$10+F48*F$10+G48*G$10+H48*H$10+I48*I$10+J48*J$10+K48*K$10+L48*L$10+M48*M$10+N$10*N48+O$10*O48</f>
        <v>0</v>
      </c>
      <c r="Q48" s="112"/>
      <c r="T48" s="41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27">
        <f>T48*T$10+U48*U$10+V48*V$10+W48*W$10+X48*X$10+Y48*Y$10+Z48*Z$10+AA48*AA$10+AB48*AB$10+AC48*AC$10+AD$10*AD48+AE$10*AE48</f>
        <v>0</v>
      </c>
      <c r="AG48" s="112"/>
      <c r="AK48" s="41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27">
        <f>AK48*AK$10+AL48*AL$10+AM48*AM$10+AN48*AN$10+AO48*AO$10+AP48*AP$10+AQ48*AQ$10+AR48*AR$10+AS48*AS$10+AT48*AT$10+AU$10*AU48+AV$10*AV48</f>
        <v>0</v>
      </c>
      <c r="AX48" s="112"/>
      <c r="BA48" s="41">
        <v>0</v>
      </c>
      <c r="BB48" s="42">
        <v>0</v>
      </c>
      <c r="BC48" s="42">
        <v>0</v>
      </c>
      <c r="BD48" s="42">
        <v>0</v>
      </c>
      <c r="BE48" s="42">
        <v>0</v>
      </c>
      <c r="BF48" s="42">
        <v>0</v>
      </c>
      <c r="BG48" s="42">
        <v>0</v>
      </c>
      <c r="BH48" s="42">
        <v>0</v>
      </c>
      <c r="BI48" s="42">
        <v>0</v>
      </c>
      <c r="BJ48" s="42">
        <v>0</v>
      </c>
      <c r="BK48" s="42">
        <v>0</v>
      </c>
      <c r="BL48" s="42">
        <v>0</v>
      </c>
      <c r="BM48" s="27">
        <f>BA48*BA$10+BB48*BB$10+BC48*BC$10+BD48*BD$10+BE48*BE$10+BF48*BF$10+BG48*BG$10+BH48*BH$10+BI48*BI$10+BJ48*BJ$10+BK$10*BK48+BL$10*BL48</f>
        <v>0</v>
      </c>
      <c r="BN48" s="112"/>
      <c r="BQ48" s="41">
        <v>0</v>
      </c>
      <c r="BR48" s="42">
        <v>0</v>
      </c>
      <c r="BS48" s="42">
        <v>0</v>
      </c>
      <c r="BT48" s="42">
        <v>0</v>
      </c>
      <c r="BU48" s="42">
        <v>0</v>
      </c>
      <c r="BV48" s="42">
        <v>0</v>
      </c>
      <c r="BW48" s="42">
        <v>0</v>
      </c>
      <c r="BX48" s="42">
        <v>0</v>
      </c>
      <c r="BY48" s="42">
        <v>0</v>
      </c>
      <c r="BZ48" s="42">
        <v>0</v>
      </c>
      <c r="CA48" s="42">
        <v>0</v>
      </c>
      <c r="CB48" s="42">
        <v>0</v>
      </c>
      <c r="CC48" s="27">
        <f>BQ48*BQ$10+BR48*BR$10+BS48*BS$10+BT48*BT$10+BU48*BU$10+BV48*BV$10+BW48*BW$10+BX48*BX$10+BY48*BY$10+BZ48*BZ$10+CA$10*CA48+CB$10*CB48</f>
        <v>0</v>
      </c>
      <c r="CD48" s="112"/>
    </row>
    <row r="49" spans="1:82" ht="15" customHeight="1" thickBot="1" x14ac:dyDescent="0.3">
      <c r="A49" s="137"/>
      <c r="B49" s="141"/>
      <c r="C49" s="142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6">
        <f>P46+P47+P48</f>
        <v>1609</v>
      </c>
      <c r="Q49" s="113"/>
      <c r="T49" s="47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6">
        <f>AF46+AF47+AF48</f>
        <v>0</v>
      </c>
      <c r="AG49" s="113"/>
      <c r="AK49" s="47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6">
        <f>AW46+AW47+AW48</f>
        <v>0</v>
      </c>
      <c r="AX49" s="113"/>
      <c r="BA49" s="47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6">
        <f>BM46+BM47+BM48</f>
        <v>0</v>
      </c>
      <c r="BN49" s="113"/>
      <c r="BQ49" s="47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6">
        <f>CC46+CC47+CC48</f>
        <v>0</v>
      </c>
      <c r="CD49" s="113"/>
    </row>
    <row r="50" spans="1:82" ht="14.25" customHeight="1" x14ac:dyDescent="0.2">
      <c r="A50" s="137"/>
      <c r="B50" s="141"/>
      <c r="C50" s="142"/>
      <c r="D50" s="10">
        <v>6</v>
      </c>
      <c r="E50" s="11">
        <v>5</v>
      </c>
      <c r="F50" s="11">
        <v>7</v>
      </c>
      <c r="G50" s="11">
        <v>6</v>
      </c>
      <c r="H50" s="11">
        <v>6</v>
      </c>
      <c r="I50" s="11">
        <v>4</v>
      </c>
      <c r="J50" s="11">
        <v>7</v>
      </c>
      <c r="K50" s="11">
        <v>7</v>
      </c>
      <c r="L50" s="11">
        <v>6</v>
      </c>
      <c r="M50" s="11">
        <v>6</v>
      </c>
      <c r="N50" s="11">
        <v>5</v>
      </c>
      <c r="O50" s="11">
        <v>5</v>
      </c>
      <c r="P50" s="27">
        <f>D50*D$11+E50*E$11+F50*F$11+G50*G$11+H50*H$11+I50*I$11+J50*J$11+K50*K$11+L50*L$11+M50*M$11+N$11*N50+O$11*O50</f>
        <v>1859</v>
      </c>
      <c r="Q50" s="114">
        <f>P53*1000/(MAX(P$21,P$29,P$37,P$45,P$53,P$61,P$69,P$77,P$85,P$93))</f>
        <v>972.78911564625855</v>
      </c>
      <c r="T50" s="10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27">
        <f>T50*T$11+U50*U$11+V50*V$11+W50*W$11+X50*X$11+Y50*Y$11+Z50*Z$11+AA50*AA$11+AB50*AB$11+AC50*AC$11+AD$11*AD50+AE$11*AE50</f>
        <v>0</v>
      </c>
      <c r="AG50" s="114">
        <f>AF53*1000/(MAX(AF$21,AF$29,AF$37,AF$45,AF$53,AF$61,AF$69,AF$77,AF$85,AF$93))</f>
        <v>0</v>
      </c>
      <c r="AK50" s="10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27">
        <f>AK50*AK$11+AL50*AL$11+AM50*AM$11+AN50*AN$11+AO50*AO$11+AP50*AP$11+AQ50*AQ$11+AR50*AR$11+AS50*AS$11+AT50*AT$11+AU$11*AU50+AV$11*AV50</f>
        <v>0</v>
      </c>
      <c r="AX50" s="114">
        <f>AW53*1000/(MAX(AW$21,AW$29,AW$37,AW$45,AW$53,AW$61,AW$69,AW$77,AW$85,AW$93))</f>
        <v>0</v>
      </c>
      <c r="BA50" s="10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27">
        <f>BA50*BA$11+BB50*BB$11+BC50*BC$11+BD50*BD$11+BE50*BE$11+BF50*BF$11+BG50*BG$11+BH50*BH$11+BI50*BI$11+BJ50*BJ$11+BK$11*BK50+BL$11*BL50</f>
        <v>0</v>
      </c>
      <c r="BN50" s="114" t="e">
        <f>BM53*1000/(MAX(BM$21,BM$29,BM$37,BM$45,BM$53,BM$61,BM$69,BM$77,BM$85,BM$93))</f>
        <v>#DIV/0!</v>
      </c>
      <c r="BQ50" s="10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0</v>
      </c>
      <c r="CB50" s="11">
        <v>0</v>
      </c>
      <c r="CC50" s="27">
        <f>BQ50*BQ$11+BR50*BR$11+BS50*BS$11+BT50*BT$11+BU50*BU$11+BV50*BV$11+BW50*BW$11+BX50*BX$11+BY50*BY$11+BZ50*BZ$11+CA$11*CA50+CB$11*CB50</f>
        <v>0</v>
      </c>
      <c r="CD50" s="114">
        <f>CC53*1000/(MAX(CC$21,CC$29,CC$37,CC$45,CC$53,CC$61,CC$69,CC$77,CC$85,CC$93))</f>
        <v>0</v>
      </c>
    </row>
    <row r="51" spans="1:82" ht="12.75" customHeight="1" thickBot="1" x14ac:dyDescent="0.25">
      <c r="A51" s="137"/>
      <c r="B51" s="141"/>
      <c r="C51" s="142"/>
      <c r="D51" s="13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7">
        <f>D51*D$11+E51*E$11+F51*F$11+G51*G$11+H51*H$11+I51*I$11+J51*J$11+K51*K$11+L51*L$11+M51*M$11+N$11*N51+O$11*O51</f>
        <v>0</v>
      </c>
      <c r="Q51" s="115"/>
      <c r="T51" s="13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27">
        <f>T51*T$11+U51*U$11+V51*V$11+W51*W$11+X51*X$11+Y51*Y$11+Z51*Z$11+AA51*AA$11+AB51*AB$11+AC51*AC$11+AD$11*AD51+AE$11*AE51</f>
        <v>0</v>
      </c>
      <c r="AG51" s="115"/>
      <c r="AK51" s="13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27">
        <f>AK51*AK$11+AL51*AL$11+AM51*AM$11+AN51*AN$11+AO51*AO$11+AP51*AP$11+AQ51*AQ$11+AR51*AR$11+AS51*AS$11+AT51*AT$11+AU$11*AU51+AV$11*AV51</f>
        <v>0</v>
      </c>
      <c r="AX51" s="115"/>
      <c r="BA51" s="13">
        <v>0</v>
      </c>
      <c r="BB51" s="14">
        <v>0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27">
        <f>BA51*BA$11+BB51*BB$11+BC51*BC$11+BD51*BD$11+BE51*BE$11+BF51*BF$11+BG51*BG$11+BH51*BH$11+BI51*BI$11+BJ51*BJ$11+BK$11*BK51+BL$11*BL51</f>
        <v>0</v>
      </c>
      <c r="BN51" s="115"/>
      <c r="BQ51" s="13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0</v>
      </c>
      <c r="BX51" s="14">
        <v>0</v>
      </c>
      <c r="BY51" s="14">
        <v>0</v>
      </c>
      <c r="BZ51" s="14">
        <v>0</v>
      </c>
      <c r="CA51" s="14">
        <v>0</v>
      </c>
      <c r="CB51" s="14">
        <v>0</v>
      </c>
      <c r="CC51" s="27">
        <f>BQ51*BQ$11+BR51*BR$11+BS51*BS$11+BT51*BT$11+BU51*BU$11+BV51*BV$11+BW51*BW$11+BX51*BX$11+BY51*BY$11+BZ51*BZ$11+CA$11*CA51+CB$11*CB51</f>
        <v>0</v>
      </c>
      <c r="CD51" s="115"/>
    </row>
    <row r="52" spans="1:82" ht="12.75" customHeight="1" thickBot="1" x14ac:dyDescent="0.25">
      <c r="A52" s="137"/>
      <c r="B52" s="36" t="s">
        <v>9</v>
      </c>
      <c r="C52" s="36" t="s">
        <v>91</v>
      </c>
      <c r="D52" s="13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7">
        <f>D52*D$11+E52*E$11+F52*F$11+G52*G$11+H52*H$11+I52*I$11+J52*J$11+K52*K$11+L52*L$11+M52*M$11+N$11*N52+O$11*O52</f>
        <v>0</v>
      </c>
      <c r="Q52" s="115"/>
      <c r="T52" s="13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27">
        <f>T52*T$11+U52*U$11+V52*V$11+W52*W$11+X52*X$11+Y52*Y$11+Z52*Z$11+AA52*AA$11+AB52*AB$11+AC52*AC$11+AD$11*AD52+AE$11*AE52</f>
        <v>0</v>
      </c>
      <c r="AG52" s="115"/>
      <c r="AK52" s="13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27">
        <f>AK52*AK$11+AL52*AL$11+AM52*AM$11+AN52*AN$11+AO52*AO$11+AP52*AP$11+AQ52*AQ$11+AR52*AR$11+AS52*AS$11+AT52*AT$11+AU$11*AU52+AV$11*AV52</f>
        <v>0</v>
      </c>
      <c r="AX52" s="115"/>
      <c r="BA52" s="13">
        <v>0</v>
      </c>
      <c r="BB52" s="14">
        <v>0</v>
      </c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27">
        <f>BA52*BA$11+BB52*BB$11+BC52*BC$11+BD52*BD$11+BE52*BE$11+BF52*BF$11+BG52*BG$11+BH52*BH$11+BI52*BI$11+BJ52*BJ$11+BK$11*BK52+BL$11*BL52</f>
        <v>0</v>
      </c>
      <c r="BN52" s="115"/>
      <c r="BQ52" s="13">
        <v>0</v>
      </c>
      <c r="BR52" s="14">
        <v>0</v>
      </c>
      <c r="BS52" s="14">
        <v>0</v>
      </c>
      <c r="BT52" s="14">
        <v>0</v>
      </c>
      <c r="BU52" s="14">
        <v>0</v>
      </c>
      <c r="BV52" s="14">
        <v>0</v>
      </c>
      <c r="BW52" s="14">
        <v>0</v>
      </c>
      <c r="BX52" s="14">
        <v>0</v>
      </c>
      <c r="BY52" s="14">
        <v>0</v>
      </c>
      <c r="BZ52" s="14">
        <v>0</v>
      </c>
      <c r="CA52" s="14">
        <v>0</v>
      </c>
      <c r="CB52" s="14">
        <v>0</v>
      </c>
      <c r="CC52" s="27">
        <f>BQ52*BQ$11+BR52*BR$11+BS52*BS$11+BT52*BT$11+BU52*BU$11+BV52*BV$11+BW52*BW$11+BX52*BX$11+BY52*BY$11+BZ52*BZ$11+CA$11*CA52+CB$11*CB52</f>
        <v>0</v>
      </c>
      <c r="CD52" s="115"/>
    </row>
    <row r="53" spans="1:82" ht="15" customHeight="1" thickBot="1" x14ac:dyDescent="0.3">
      <c r="A53" s="138"/>
      <c r="B53" s="37">
        <f>Q46</f>
        <v>878.75477880939377</v>
      </c>
      <c r="C53" s="38">
        <f>Q50</f>
        <v>972.78911564625855</v>
      </c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35">
        <f>P50+P51+P52</f>
        <v>1859</v>
      </c>
      <c r="Q53" s="116"/>
      <c r="T53" s="47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35">
        <f>AF50+AF51+AF52</f>
        <v>0</v>
      </c>
      <c r="AG53" s="116"/>
      <c r="AK53" s="47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35">
        <f>AW50+AW51+AW52</f>
        <v>0</v>
      </c>
      <c r="AX53" s="116"/>
      <c r="BA53" s="47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35">
        <f>BM50+BM51+BM52</f>
        <v>0</v>
      </c>
      <c r="BN53" s="116"/>
      <c r="BQ53" s="47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35">
        <f>CC50+CC51+CC52</f>
        <v>0</v>
      </c>
      <c r="CD53" s="116"/>
    </row>
    <row r="54" spans="1:82" ht="14.25" customHeight="1" x14ac:dyDescent="0.2">
      <c r="A54" s="136" t="str">
        <f>Clasifficación!A31</f>
        <v>I_5</v>
      </c>
      <c r="B54" s="139" t="str">
        <f>Clasifficación!B31</f>
        <v>JAVIER CALZADO CALLEJO</v>
      </c>
      <c r="C54" s="140"/>
      <c r="D54" s="39">
        <v>3</v>
      </c>
      <c r="E54" s="40">
        <v>4</v>
      </c>
      <c r="F54" s="40">
        <v>5</v>
      </c>
      <c r="G54" s="40">
        <v>6</v>
      </c>
      <c r="H54" s="40">
        <v>6</v>
      </c>
      <c r="I54" s="40">
        <v>6</v>
      </c>
      <c r="J54" s="40">
        <v>6</v>
      </c>
      <c r="K54" s="40">
        <v>6</v>
      </c>
      <c r="L54" s="40">
        <v>6</v>
      </c>
      <c r="M54" s="40">
        <v>6</v>
      </c>
      <c r="N54" s="40">
        <v>5</v>
      </c>
      <c r="O54" s="40">
        <v>5</v>
      </c>
      <c r="P54" s="26">
        <f>D54*D$10+E54*E$10+F54*F$10+G54*G$10+H54*H$10+I54*I$10+J54*J$10+K54*K$10+L54*L$10+M54*M$10+N$10*N54+O$10*O54</f>
        <v>1618</v>
      </c>
      <c r="Q54" s="111">
        <f>P57*1000/(MAX(P$17,P$25,P$33,P$41,P$49,P$57,P$65,P$73,P$81,P$89))</f>
        <v>883.67012561441834</v>
      </c>
      <c r="T54" s="39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26">
        <f>T54*T$10+U54*U$10+V54*V$10+W54*W$10+X54*X$10+Y54*Y$10+Z54*Z$10+AA54*AA$10+AB54*AB$10+AC54*AC$10+AD$10*AD54+AE$10*AE54</f>
        <v>0</v>
      </c>
      <c r="AG54" s="111">
        <f>AF57*1000/(MAX(AF$17,AF$25,AF$33,AF$41,AF$49,AF$57,AF$65,AF$73,AF$81,AF$89))</f>
        <v>0</v>
      </c>
      <c r="AK54" s="39">
        <v>0</v>
      </c>
      <c r="AL54" s="40">
        <v>0</v>
      </c>
      <c r="AM54" s="40">
        <v>0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0</v>
      </c>
      <c r="AT54" s="40">
        <v>0</v>
      </c>
      <c r="AU54" s="40">
        <v>0</v>
      </c>
      <c r="AV54" s="40">
        <v>0</v>
      </c>
      <c r="AW54" s="26">
        <f>AK54*AK$10+AL54*AL$10+AM54*AM$10+AN54*AN$10+AO54*AO$10+AP54*AP$10+AQ54*AQ$10+AR54*AR$10+AS54*AS$10+AT54*AT$10+AU$10*AU54+AV$10*AV54</f>
        <v>0</v>
      </c>
      <c r="AX54" s="111">
        <f>AW57*1000/(MAX(AW$17,AW$25,AW$33,AW$41,AW$49,AW$57,AW$65,AW$73,AW$81,AW$89))</f>
        <v>0</v>
      </c>
      <c r="BA54" s="39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40">
        <v>0</v>
      </c>
      <c r="BL54" s="40">
        <v>0</v>
      </c>
      <c r="BM54" s="26">
        <f>BA54*BA$10+BB54*BB$10+BC54*BC$10+BD54*BD$10+BE54*BE$10+BF54*BF$10+BG54*BG$10+BH54*BH$10+BI54*BI$10+BJ54*BJ$10+BK$10*BK54+BL$10*BL54</f>
        <v>0</v>
      </c>
      <c r="BN54" s="111">
        <f>BM57*1000/(MAX(BM$17,BM$25,BM$33,BM$41,BM$49,BM$57,BM$65,BM$73,BM$81,BM$89))</f>
        <v>0</v>
      </c>
      <c r="BQ54" s="39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</v>
      </c>
      <c r="BW54" s="40">
        <v>0</v>
      </c>
      <c r="BX54" s="40">
        <v>0</v>
      </c>
      <c r="BY54" s="40">
        <v>0</v>
      </c>
      <c r="BZ54" s="40">
        <v>0</v>
      </c>
      <c r="CA54" s="40">
        <v>0</v>
      </c>
      <c r="CB54" s="40">
        <v>0</v>
      </c>
      <c r="CC54" s="26">
        <f>BQ54*BQ$10+BR54*BR$10+BS54*BS$10+BT54*BT$10+BU54*BU$10+BV54*BV$10+BW54*BW$10+BX54*BX$10+BY54*BY$10+BZ54*BZ$10+CA$10*CA54+CB$10*CB54</f>
        <v>0</v>
      </c>
      <c r="CD54" s="111">
        <f>CC57*1000/(MAX(CC$17,CC$25,CC$33,CC$41,CC$49,CC$57,CC$65,CC$73,CC$81,CC$89))</f>
        <v>0</v>
      </c>
    </row>
    <row r="55" spans="1:82" ht="12.75" customHeight="1" x14ac:dyDescent="0.2">
      <c r="A55" s="137"/>
      <c r="B55" s="141"/>
      <c r="C55" s="142"/>
      <c r="D55" s="41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27">
        <f>D55*D$10+E55*E$10+F55*F$10+G55*G$10+H55*H$10+I55*I$10+J55*J$10+K55*K$10+L55*L$10+M55*M$10+N$10*N55+O$10*O55</f>
        <v>0</v>
      </c>
      <c r="Q55" s="112"/>
      <c r="T55" s="41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27">
        <f>T55*T$10+U55*U$10+V55*V$10+W55*W$10+X55*X$10+Y55*Y$10+Z55*Z$10+AA55*AA$10+AB55*AB$10+AC55*AC$10+AD$10*AD55+AE$10*AE55</f>
        <v>0</v>
      </c>
      <c r="AG55" s="112"/>
      <c r="AK55" s="41">
        <v>0</v>
      </c>
      <c r="AL55" s="42">
        <v>0</v>
      </c>
      <c r="AM55" s="42">
        <v>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S55" s="42">
        <v>0</v>
      </c>
      <c r="AT55" s="42">
        <v>0</v>
      </c>
      <c r="AU55" s="42">
        <v>0</v>
      </c>
      <c r="AV55" s="42">
        <v>0</v>
      </c>
      <c r="AW55" s="27">
        <f>AK55*AK$10+AL55*AL$10+AM55*AM$10+AN55*AN$10+AO55*AO$10+AP55*AP$10+AQ55*AQ$10+AR55*AR$10+AS55*AS$10+AT55*AT$10+AU$10*AU55+AV$10*AV55</f>
        <v>0</v>
      </c>
      <c r="AX55" s="112"/>
      <c r="BA55" s="41">
        <v>0</v>
      </c>
      <c r="BB55" s="42">
        <v>0</v>
      </c>
      <c r="BC55" s="42">
        <v>0</v>
      </c>
      <c r="BD55" s="42">
        <v>0</v>
      </c>
      <c r="BE55" s="42">
        <v>0</v>
      </c>
      <c r="BF55" s="42">
        <v>0</v>
      </c>
      <c r="BG55" s="42">
        <v>0</v>
      </c>
      <c r="BH55" s="42">
        <v>0</v>
      </c>
      <c r="BI55" s="42">
        <v>0</v>
      </c>
      <c r="BJ55" s="42">
        <v>0</v>
      </c>
      <c r="BK55" s="42">
        <v>0</v>
      </c>
      <c r="BL55" s="42">
        <v>0</v>
      </c>
      <c r="BM55" s="27">
        <f>BA55*BA$10+BB55*BB$10+BC55*BC$10+BD55*BD$10+BE55*BE$10+BF55*BF$10+BG55*BG$10+BH55*BH$10+BI55*BI$10+BJ55*BJ$10+BK$10*BK55+BL$10*BL55</f>
        <v>0</v>
      </c>
      <c r="BN55" s="112"/>
      <c r="BQ55" s="41">
        <v>0</v>
      </c>
      <c r="BR55" s="42">
        <v>0</v>
      </c>
      <c r="BS55" s="42">
        <v>0</v>
      </c>
      <c r="BT55" s="42">
        <v>0</v>
      </c>
      <c r="BU55" s="42">
        <v>0</v>
      </c>
      <c r="BV55" s="42">
        <v>0</v>
      </c>
      <c r="BW55" s="42">
        <v>0</v>
      </c>
      <c r="BX55" s="42">
        <v>0</v>
      </c>
      <c r="BY55" s="42">
        <v>0</v>
      </c>
      <c r="BZ55" s="42">
        <v>0</v>
      </c>
      <c r="CA55" s="42">
        <v>0</v>
      </c>
      <c r="CB55" s="42">
        <v>0</v>
      </c>
      <c r="CC55" s="27">
        <f>BQ55*BQ$10+BR55*BR$10+BS55*BS$10+BT55*BT$10+BU55*BU$10+BV55*BV$10+BW55*BW$10+BX55*BX$10+BY55*BY$10+BZ55*BZ$10+CA$10*CA55+CB$10*CB55</f>
        <v>0</v>
      </c>
      <c r="CD55" s="112"/>
    </row>
    <row r="56" spans="1:82" ht="12.75" customHeight="1" x14ac:dyDescent="0.2">
      <c r="A56" s="137"/>
      <c r="B56" s="141"/>
      <c r="C56" s="142"/>
      <c r="D56" s="41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27">
        <f>D56*D$10+E56*E$10+F56*F$10+G56*G$10+H56*H$10+I56*I$10+J56*J$10+K56*K$10+L56*L$10+M56*M$10+N$10*N56+O$10*O56</f>
        <v>0</v>
      </c>
      <c r="Q56" s="112"/>
      <c r="T56" s="41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27">
        <f>T56*T$10+U56*U$10+V56*V$10+W56*W$10+X56*X$10+Y56*Y$10+Z56*Z$10+AA56*AA$10+AB56*AB$10+AC56*AC$10+AD$10*AD56+AE$10*AE56</f>
        <v>0</v>
      </c>
      <c r="AG56" s="112"/>
      <c r="AK56" s="41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2">
        <v>0</v>
      </c>
      <c r="AV56" s="42">
        <v>0</v>
      </c>
      <c r="AW56" s="27">
        <f>AK56*AK$10+AL56*AL$10+AM56*AM$10+AN56*AN$10+AO56*AO$10+AP56*AP$10+AQ56*AQ$10+AR56*AR$10+AS56*AS$10+AT56*AT$10+AU$10*AU56+AV$10*AV56</f>
        <v>0</v>
      </c>
      <c r="AX56" s="112"/>
      <c r="BA56" s="41">
        <v>0</v>
      </c>
      <c r="BB56" s="42">
        <v>0</v>
      </c>
      <c r="BC56" s="42">
        <v>0</v>
      </c>
      <c r="BD56" s="42">
        <v>0</v>
      </c>
      <c r="BE56" s="42">
        <v>0</v>
      </c>
      <c r="BF56" s="42">
        <v>0</v>
      </c>
      <c r="BG56" s="42">
        <v>0</v>
      </c>
      <c r="BH56" s="42">
        <v>0</v>
      </c>
      <c r="BI56" s="42">
        <v>0</v>
      </c>
      <c r="BJ56" s="42">
        <v>0</v>
      </c>
      <c r="BK56" s="42">
        <v>0</v>
      </c>
      <c r="BL56" s="42">
        <v>0</v>
      </c>
      <c r="BM56" s="27">
        <f>BA56*BA$10+BB56*BB$10+BC56*BC$10+BD56*BD$10+BE56*BE$10+BF56*BF$10+BG56*BG$10+BH56*BH$10+BI56*BI$10+BJ56*BJ$10+BK$10*BK56+BL$10*BL56</f>
        <v>0</v>
      </c>
      <c r="BN56" s="112"/>
      <c r="BQ56" s="41">
        <v>0</v>
      </c>
      <c r="BR56" s="42">
        <v>0</v>
      </c>
      <c r="BS56" s="42">
        <v>0</v>
      </c>
      <c r="BT56" s="42">
        <v>0</v>
      </c>
      <c r="BU56" s="42">
        <v>0</v>
      </c>
      <c r="BV56" s="42">
        <v>0</v>
      </c>
      <c r="BW56" s="42">
        <v>0</v>
      </c>
      <c r="BX56" s="42">
        <v>0</v>
      </c>
      <c r="BY56" s="42">
        <v>0</v>
      </c>
      <c r="BZ56" s="42">
        <v>0</v>
      </c>
      <c r="CA56" s="42">
        <v>0</v>
      </c>
      <c r="CB56" s="42">
        <v>0</v>
      </c>
      <c r="CC56" s="27">
        <f>BQ56*BQ$10+BR56*BR$10+BS56*BS$10+BT56*BT$10+BU56*BU$10+BV56*BV$10+BW56*BW$10+BX56*BX$10+BY56*BY$10+BZ56*BZ$10+CA$10*CA56+CB$10*CB56</f>
        <v>0</v>
      </c>
      <c r="CD56" s="112"/>
    </row>
    <row r="57" spans="1:82" ht="15" customHeight="1" thickBot="1" x14ac:dyDescent="0.3">
      <c r="A57" s="137"/>
      <c r="B57" s="141"/>
      <c r="C57" s="142"/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6">
        <f>P54+P55+P56</f>
        <v>1618</v>
      </c>
      <c r="Q57" s="113"/>
      <c r="T57" s="47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6">
        <f>AF54+AF55+AF56</f>
        <v>0</v>
      </c>
      <c r="AG57" s="113"/>
      <c r="AK57" s="47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6">
        <f>AW54+AW55+AW56</f>
        <v>0</v>
      </c>
      <c r="AX57" s="113"/>
      <c r="BA57" s="47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6">
        <f>BM54+BM55+BM56</f>
        <v>0</v>
      </c>
      <c r="BN57" s="113"/>
      <c r="BQ57" s="47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6">
        <f>CC54+CC55+CC56</f>
        <v>0</v>
      </c>
      <c r="CD57" s="113"/>
    </row>
    <row r="58" spans="1:82" ht="14.25" customHeight="1" x14ac:dyDescent="0.2">
      <c r="A58" s="137"/>
      <c r="B58" s="141"/>
      <c r="C58" s="142"/>
      <c r="D58" s="10">
        <v>5</v>
      </c>
      <c r="E58" s="11">
        <v>7</v>
      </c>
      <c r="F58" s="11">
        <v>6</v>
      </c>
      <c r="G58" s="11">
        <v>7</v>
      </c>
      <c r="H58" s="11">
        <v>6</v>
      </c>
      <c r="I58" s="11">
        <v>3</v>
      </c>
      <c r="J58" s="11">
        <v>6</v>
      </c>
      <c r="K58" s="11">
        <v>6</v>
      </c>
      <c r="L58" s="11">
        <v>7</v>
      </c>
      <c r="M58" s="11">
        <v>6</v>
      </c>
      <c r="N58" s="11">
        <v>5</v>
      </c>
      <c r="O58" s="11">
        <v>5</v>
      </c>
      <c r="P58" s="27">
        <f>D58*D$11+E58*E$11+F58*F$11+G58*G$11+H58*H$11+I58*I$11+J58*J$11+K58*K$11+L58*L$11+M58*M$11+N$11*N58+O$11*O58</f>
        <v>1806</v>
      </c>
      <c r="Q58" s="114">
        <f>P61*1000/(MAX(P$21,P$29,P$37,P$45,P$53,P$61,P$69,P$77,P$85,P$93))</f>
        <v>945.05494505494505</v>
      </c>
      <c r="T58" s="10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27">
        <f>T58*T$11+U58*U$11+V58*V$11+W58*W$11+X58*X$11+Y58*Y$11+Z58*Z$11+AA58*AA$11+AB58*AB$11+AC58*AC$11+AD$11*AD58+AE$11*AE58</f>
        <v>0</v>
      </c>
      <c r="AG58" s="114">
        <f>AF61*1000/(MAX(AF$21,AF$29,AF$37,AF$45,AF$53,AF$61,AF$69,AF$77,AF$85,AF$93))</f>
        <v>0</v>
      </c>
      <c r="AK58" s="10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>
        <v>0</v>
      </c>
      <c r="AW58" s="27">
        <f>AK58*AK$11+AL58*AL$11+AM58*AM$11+AN58*AN$11+AO58*AO$11+AP58*AP$11+AQ58*AQ$11+AR58*AR$11+AS58*AS$11+AT58*AT$11+AU$11*AU58+AV$11*AV58</f>
        <v>0</v>
      </c>
      <c r="AX58" s="114">
        <f>AW61*1000/(MAX(AW$21,AW$29,AW$37,AW$45,AW$53,AW$61,AW$69,AW$77,AW$85,AW$93))</f>
        <v>0</v>
      </c>
      <c r="BA58" s="10">
        <v>0</v>
      </c>
      <c r="BB58" s="11">
        <v>0</v>
      </c>
      <c r="BC58" s="11">
        <v>0</v>
      </c>
      <c r="BD58" s="11">
        <v>0</v>
      </c>
      <c r="BE58" s="11">
        <v>0</v>
      </c>
      <c r="BF58" s="11">
        <v>0</v>
      </c>
      <c r="BG58" s="11">
        <v>0</v>
      </c>
      <c r="BH58" s="11">
        <v>0</v>
      </c>
      <c r="BI58" s="11">
        <v>0</v>
      </c>
      <c r="BJ58" s="11">
        <v>0</v>
      </c>
      <c r="BK58" s="11">
        <v>0</v>
      </c>
      <c r="BL58" s="11">
        <v>0</v>
      </c>
      <c r="BM58" s="27">
        <f>BA58*BA$11+BB58*BB$11+BC58*BC$11+BD58*BD$11+BE58*BE$11+BF58*BF$11+BG58*BG$11+BH58*BH$11+BI58*BI$11+BJ58*BJ$11+BK$11*BK58+BL$11*BL58</f>
        <v>0</v>
      </c>
      <c r="BN58" s="114" t="e">
        <f>BM61*1000/(MAX(BM$21,BM$29,BM$37,BM$45,BM$53,BM$61,BM$69,BM$77,BM$85,BM$93))</f>
        <v>#DIV/0!</v>
      </c>
      <c r="BQ58" s="10"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>
        <v>0</v>
      </c>
      <c r="CC58" s="27">
        <f>BQ58*BQ$11+BR58*BR$11+BS58*BS$11+BT58*BT$11+BU58*BU$11+BV58*BV$11+BW58*BW$11+BX58*BX$11+BY58*BY$11+BZ58*BZ$11+CA$11*CA58+CB$11*CB58</f>
        <v>0</v>
      </c>
      <c r="CD58" s="114">
        <f>CC61*1000/(MAX(CC$21,CC$29,CC$37,CC$45,CC$53,CC$61,CC$69,CC$77,CC$85,CC$93))</f>
        <v>0</v>
      </c>
    </row>
    <row r="59" spans="1:82" ht="12.75" customHeight="1" thickBot="1" x14ac:dyDescent="0.25">
      <c r="A59" s="137"/>
      <c r="B59" s="141"/>
      <c r="C59" s="142"/>
      <c r="D59" s="13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7">
        <f>D59*D$11+E59*E$11+F59*F$11+G59*G$11+H59*H$11+I59*I$11+J59*J$11+K59*K$11+L59*L$11+M59*M$11+N$11*N59+O$11*O59</f>
        <v>0</v>
      </c>
      <c r="Q59" s="115"/>
      <c r="T59" s="13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27">
        <f>T59*T$11+U59*U$11+V59*V$11+W59*W$11+X59*X$11+Y59*Y$11+Z59*Z$11+AA59*AA$11+AB59*AB$11+AC59*AC$11+AD$11*AD59+AE$11*AE59</f>
        <v>0</v>
      </c>
      <c r="AG59" s="115"/>
      <c r="AK59" s="13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27">
        <f>AK59*AK$11+AL59*AL$11+AM59*AM$11+AN59*AN$11+AO59*AO$11+AP59*AP$11+AQ59*AQ$11+AR59*AR$11+AS59*AS$11+AT59*AT$11+AU$11*AU59+AV$11*AV59</f>
        <v>0</v>
      </c>
      <c r="AX59" s="115"/>
      <c r="BA59" s="13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27">
        <f>BA59*BA$11+BB59*BB$11+BC59*BC$11+BD59*BD$11+BE59*BE$11+BF59*BF$11+BG59*BG$11+BH59*BH$11+BI59*BI$11+BJ59*BJ$11+BK$11*BK59+BL$11*BL59</f>
        <v>0</v>
      </c>
      <c r="BN59" s="115"/>
      <c r="BQ59" s="13">
        <v>0</v>
      </c>
      <c r="BR59" s="14">
        <v>0</v>
      </c>
      <c r="BS59" s="14">
        <v>0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27">
        <f>BQ59*BQ$11+BR59*BR$11+BS59*BS$11+BT59*BT$11+BU59*BU$11+BV59*BV$11+BW59*BW$11+BX59*BX$11+BY59*BY$11+BZ59*BZ$11+CA$11*CA59+CB$11*CB59</f>
        <v>0</v>
      </c>
      <c r="CD59" s="115"/>
    </row>
    <row r="60" spans="1:82" ht="12.75" customHeight="1" thickBot="1" x14ac:dyDescent="0.25">
      <c r="A60" s="137"/>
      <c r="B60" s="36" t="s">
        <v>9</v>
      </c>
      <c r="C60" s="36" t="s">
        <v>91</v>
      </c>
      <c r="D60" s="13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7">
        <f>D60*D$11+E60*E$11+F60*F$11+G60*G$11+H60*H$11+I60*I$11+J60*J$11+K60*K$11+L60*L$11+M60*M$11+N$11*N60+O$11*O60</f>
        <v>0</v>
      </c>
      <c r="Q60" s="115"/>
      <c r="T60" s="13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27">
        <f>T60*T$11+U60*U$11+V60*V$11+W60*W$11+X60*X$11+Y60*Y$11+Z60*Z$11+AA60*AA$11+AB60*AB$11+AC60*AC$11+AD$11*AD60+AE$11*AE60</f>
        <v>0</v>
      </c>
      <c r="AG60" s="115"/>
      <c r="AK60" s="13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27">
        <f>AK60*AK$11+AL60*AL$11+AM60*AM$11+AN60*AN$11+AO60*AO$11+AP60*AP$11+AQ60*AQ$11+AR60*AR$11+AS60*AS$11+AT60*AT$11+AU$11*AU60+AV$11*AV60</f>
        <v>0</v>
      </c>
      <c r="AX60" s="115"/>
      <c r="BA60" s="13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27">
        <f>BA60*BA$11+BB60*BB$11+BC60*BC$11+BD60*BD$11+BE60*BE$11+BF60*BF$11+BG60*BG$11+BH60*BH$11+BI60*BI$11+BJ60*BJ$11+BK$11*BK60+BL$11*BL60</f>
        <v>0</v>
      </c>
      <c r="BN60" s="115"/>
      <c r="BQ60" s="13">
        <v>0</v>
      </c>
      <c r="BR60" s="14">
        <v>0</v>
      </c>
      <c r="BS60" s="14">
        <v>0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27">
        <f>BQ60*BQ$11+BR60*BR$11+BS60*BS$11+BT60*BT$11+BU60*BU$11+BV60*BV$11+BW60*BW$11+BX60*BX$11+BY60*BY$11+BZ60*BZ$11+CA$11*CA60+CB$11*CB60</f>
        <v>0</v>
      </c>
      <c r="CD60" s="115"/>
    </row>
    <row r="61" spans="1:82" ht="15" customHeight="1" thickBot="1" x14ac:dyDescent="0.3">
      <c r="A61" s="138"/>
      <c r="B61" s="37">
        <f>Q54</f>
        <v>883.67012561441834</v>
      </c>
      <c r="C61" s="38">
        <f>Q58</f>
        <v>945.05494505494505</v>
      </c>
      <c r="D61" s="47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35">
        <f>P58+P59+P60</f>
        <v>1806</v>
      </c>
      <c r="Q61" s="116"/>
      <c r="T61" s="47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35">
        <f>AF58+AF59+AF60</f>
        <v>0</v>
      </c>
      <c r="AG61" s="116"/>
      <c r="AK61" s="47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35">
        <f>AW58+AW59+AW60</f>
        <v>0</v>
      </c>
      <c r="AX61" s="116"/>
      <c r="BA61" s="47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35">
        <f>BM58+BM59+BM60</f>
        <v>0</v>
      </c>
      <c r="BN61" s="116"/>
      <c r="BQ61" s="47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35">
        <f>CC58+CC59+CC60</f>
        <v>0</v>
      </c>
      <c r="CD61" s="116"/>
    </row>
    <row r="62" spans="1:82" ht="14.25" customHeight="1" x14ac:dyDescent="0.2">
      <c r="A62" s="136" t="str">
        <f>Clasifficación!A32</f>
        <v>I_6</v>
      </c>
      <c r="B62" s="139" t="str">
        <f>Clasifficación!B32</f>
        <v>LUIS A. ORTIZ</v>
      </c>
      <c r="C62" s="140"/>
      <c r="D62" s="39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26">
        <f>D62*D$10+E62*E$10+F62*F$10+G62*G$10+H62*H$10+I62*I$10+J62*J$10+K62*K$10+L62*L$10+M62*M$10+N$10*N62+O$10*O62</f>
        <v>0</v>
      </c>
      <c r="Q62" s="111">
        <f>P65*1000/(MAX(P$17,P$25,P$33,P$41,P$49,P$57,P$65,P$73,P$81,P$89))</f>
        <v>0</v>
      </c>
      <c r="T62" s="39">
        <v>4</v>
      </c>
      <c r="U62" s="40">
        <v>4</v>
      </c>
      <c r="V62" s="40">
        <v>5</v>
      </c>
      <c r="W62" s="40">
        <v>4</v>
      </c>
      <c r="X62" s="40">
        <v>5</v>
      </c>
      <c r="Y62" s="40">
        <v>0</v>
      </c>
      <c r="Z62" s="40">
        <v>0</v>
      </c>
      <c r="AA62" s="40">
        <v>5</v>
      </c>
      <c r="AB62" s="40">
        <v>4</v>
      </c>
      <c r="AC62" s="40">
        <v>4</v>
      </c>
      <c r="AD62" s="40">
        <v>5</v>
      </c>
      <c r="AE62" s="40">
        <v>5</v>
      </c>
      <c r="AF62" s="26">
        <f>T62*T$10+U62*U$10+V62*V$10+W62*W$10+X62*X$10+Y62*Y$10+Z62*Z$10+AA62*AA$10+AB62*AB$10+AC62*AC$10+AD$10*AD62+AE$10*AE62</f>
        <v>1051</v>
      </c>
      <c r="AG62" s="111">
        <f>AF65*1000/(MAX(AF$17,AF$25,AF$33,AF$41,AF$49,AF$57,AF$65,AF$73,AF$81,AF$89))</f>
        <v>622.63033175355451</v>
      </c>
      <c r="AK62" s="39">
        <v>0</v>
      </c>
      <c r="AL62" s="40">
        <v>0</v>
      </c>
      <c r="AM62" s="40">
        <v>0</v>
      </c>
      <c r="AN62" s="40">
        <v>0</v>
      </c>
      <c r="AO62" s="40">
        <v>0</v>
      </c>
      <c r="AP62" s="40">
        <v>0</v>
      </c>
      <c r="AQ62" s="40">
        <v>0</v>
      </c>
      <c r="AR62" s="40">
        <v>0</v>
      </c>
      <c r="AS62" s="40">
        <v>0</v>
      </c>
      <c r="AT62" s="40">
        <v>0</v>
      </c>
      <c r="AU62" s="40">
        <v>0</v>
      </c>
      <c r="AV62" s="40">
        <v>0</v>
      </c>
      <c r="AW62" s="26">
        <f>AK62*AK$10+AL62*AL$10+AM62*AM$10+AN62*AN$10+AO62*AO$10+AP62*AP$10+AQ62*AQ$10+AR62*AR$10+AS62*AS$10+AT62*AT$10+AU$10*AU62+AV$10*AV62</f>
        <v>0</v>
      </c>
      <c r="AX62" s="111">
        <f>AW65*1000/(MAX(AW$17,AW$25,AW$33,AW$41,AW$49,AW$57,AW$65,AW$73,AW$81,AW$89))</f>
        <v>0</v>
      </c>
      <c r="BA62" s="39">
        <v>0</v>
      </c>
      <c r="BB62" s="40">
        <v>0</v>
      </c>
      <c r="BC62" s="40">
        <v>0</v>
      </c>
      <c r="BD62" s="40">
        <v>0</v>
      </c>
      <c r="BE62" s="40">
        <v>0</v>
      </c>
      <c r="BF62" s="40">
        <v>0</v>
      </c>
      <c r="BG62" s="40">
        <v>0</v>
      </c>
      <c r="BH62" s="40">
        <v>0</v>
      </c>
      <c r="BI62" s="40">
        <v>0</v>
      </c>
      <c r="BJ62" s="40">
        <v>0</v>
      </c>
      <c r="BK62" s="40">
        <v>0</v>
      </c>
      <c r="BL62" s="40">
        <v>0</v>
      </c>
      <c r="BM62" s="26">
        <f>BA62*BA$10+BB62*BB$10+BC62*BC$10+BD62*BD$10+BE62*BE$10+BF62*BF$10+BG62*BG$10+BH62*BH$10+BI62*BI$10+BJ62*BJ$10+BK$10*BK62+BL$10*BL62</f>
        <v>0</v>
      </c>
      <c r="BN62" s="111">
        <f>BM65*1000/(MAX(BM$17,BM$25,BM$33,BM$41,BM$49,BM$57,BM$65,BM$73,BM$81,BM$89))</f>
        <v>0</v>
      </c>
      <c r="BQ62" s="39">
        <v>0</v>
      </c>
      <c r="BR62" s="40">
        <v>0</v>
      </c>
      <c r="BS62" s="40">
        <v>0</v>
      </c>
      <c r="BT62" s="40">
        <v>0</v>
      </c>
      <c r="BU62" s="40">
        <v>0</v>
      </c>
      <c r="BV62" s="40">
        <v>0</v>
      </c>
      <c r="BW62" s="40">
        <v>0</v>
      </c>
      <c r="BX62" s="40">
        <v>0</v>
      </c>
      <c r="BY62" s="40">
        <v>0</v>
      </c>
      <c r="BZ62" s="40">
        <v>0</v>
      </c>
      <c r="CA62" s="40">
        <v>0</v>
      </c>
      <c r="CB62" s="40">
        <v>0</v>
      </c>
      <c r="CC62" s="26">
        <f>BQ62*BQ$10+BR62*BR$10+BS62*BS$10+BT62*BT$10+BU62*BU$10+BV62*BV$10+BW62*BW$10+BX62*BX$10+BY62*BY$10+BZ62*BZ$10+CA$10*CA62+CB$10*CB62</f>
        <v>0</v>
      </c>
      <c r="CD62" s="111">
        <f>CC65*1000/(MAX(CC$17,CC$25,CC$33,CC$41,CC$49,CC$57,CC$65,CC$73,CC$81,CC$89))</f>
        <v>0</v>
      </c>
    </row>
    <row r="63" spans="1:82" ht="12.75" customHeight="1" x14ac:dyDescent="0.2">
      <c r="A63" s="137"/>
      <c r="B63" s="141"/>
      <c r="C63" s="142"/>
      <c r="D63" s="41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27">
        <f>D63*D$10+E63*E$10+F63*F$10+G63*G$10+H63*H$10+I63*I$10+J63*J$10+K63*K$10+L63*L$10+M63*M$10+N$10*N63+O$10*O63</f>
        <v>0</v>
      </c>
      <c r="Q63" s="112"/>
      <c r="T63" s="41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27">
        <f>T63*T$10+U63*U$10+V63*V$10+W63*W$10+X63*X$10+Y63*Y$10+Z63*Z$10+AA63*AA$10+AB63*AB$10+AC63*AC$10+AD$10*AD63+AE$10*AE63</f>
        <v>0</v>
      </c>
      <c r="AG63" s="112"/>
      <c r="AK63" s="41">
        <v>0</v>
      </c>
      <c r="AL63" s="42">
        <v>0</v>
      </c>
      <c r="AM63" s="42">
        <v>0</v>
      </c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42">
        <v>0</v>
      </c>
      <c r="AW63" s="27">
        <f>AK63*AK$10+AL63*AL$10+AM63*AM$10+AN63*AN$10+AO63*AO$10+AP63*AP$10+AQ63*AQ$10+AR63*AR$10+AS63*AS$10+AT63*AT$10+AU$10*AU63+AV$10*AV63</f>
        <v>0</v>
      </c>
      <c r="AX63" s="112"/>
      <c r="BA63" s="41">
        <v>0</v>
      </c>
      <c r="BB63" s="42">
        <v>0</v>
      </c>
      <c r="BC63" s="42">
        <v>0</v>
      </c>
      <c r="BD63" s="42">
        <v>0</v>
      </c>
      <c r="BE63" s="42">
        <v>0</v>
      </c>
      <c r="BF63" s="42">
        <v>0</v>
      </c>
      <c r="BG63" s="42">
        <v>0</v>
      </c>
      <c r="BH63" s="42">
        <v>0</v>
      </c>
      <c r="BI63" s="42">
        <v>0</v>
      </c>
      <c r="BJ63" s="42">
        <v>0</v>
      </c>
      <c r="BK63" s="42">
        <v>0</v>
      </c>
      <c r="BL63" s="42">
        <v>0</v>
      </c>
      <c r="BM63" s="27">
        <f>BA63*BA$10+BB63*BB$10+BC63*BC$10+BD63*BD$10+BE63*BE$10+BF63*BF$10+BG63*BG$10+BH63*BH$10+BI63*BI$10+BJ63*BJ$10+BK$10*BK63+BL$10*BL63</f>
        <v>0</v>
      </c>
      <c r="BN63" s="112"/>
      <c r="BQ63" s="41">
        <v>0</v>
      </c>
      <c r="BR63" s="42">
        <v>0</v>
      </c>
      <c r="BS63" s="42">
        <v>0</v>
      </c>
      <c r="BT63" s="42">
        <v>0</v>
      </c>
      <c r="BU63" s="42">
        <v>0</v>
      </c>
      <c r="BV63" s="42">
        <v>0</v>
      </c>
      <c r="BW63" s="42">
        <v>0</v>
      </c>
      <c r="BX63" s="42">
        <v>0</v>
      </c>
      <c r="BY63" s="42">
        <v>0</v>
      </c>
      <c r="BZ63" s="42">
        <v>0</v>
      </c>
      <c r="CA63" s="42">
        <v>0</v>
      </c>
      <c r="CB63" s="42">
        <v>0</v>
      </c>
      <c r="CC63" s="27">
        <f>BQ63*BQ$10+BR63*BR$10+BS63*BS$10+BT63*BT$10+BU63*BU$10+BV63*BV$10+BW63*BW$10+BX63*BX$10+BY63*BY$10+BZ63*BZ$10+CA$10*CA63+CB$10*CB63</f>
        <v>0</v>
      </c>
      <c r="CD63" s="112"/>
    </row>
    <row r="64" spans="1:82" ht="12.75" customHeight="1" x14ac:dyDescent="0.2">
      <c r="A64" s="137"/>
      <c r="B64" s="141"/>
      <c r="C64" s="142"/>
      <c r="D64" s="41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27">
        <f>D64*D$10+E64*E$10+F64*F$10+G64*G$10+H64*H$10+I64*I$10+J64*J$10+K64*K$10+L64*L$10+M64*M$10+N$10*N64+O$10*O64</f>
        <v>0</v>
      </c>
      <c r="Q64" s="112"/>
      <c r="T64" s="41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27">
        <f>T64*T$10+U64*U$10+V64*V$10+W64*W$10+X64*X$10+Y64*Y$10+Z64*Z$10+AA64*AA$10+AB64*AB$10+AC64*AC$10+AD$10*AD64+AE$10*AE64</f>
        <v>0</v>
      </c>
      <c r="AG64" s="112"/>
      <c r="AK64" s="41">
        <v>0</v>
      </c>
      <c r="AL64" s="42">
        <v>0</v>
      </c>
      <c r="AM64" s="42">
        <v>0</v>
      </c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42">
        <v>0</v>
      </c>
      <c r="AW64" s="27">
        <f>AK64*AK$10+AL64*AL$10+AM64*AM$10+AN64*AN$10+AO64*AO$10+AP64*AP$10+AQ64*AQ$10+AR64*AR$10+AS64*AS$10+AT64*AT$10+AU$10*AU64+AV$10*AV64</f>
        <v>0</v>
      </c>
      <c r="AX64" s="112"/>
      <c r="BA64" s="41">
        <v>0</v>
      </c>
      <c r="BB64" s="42">
        <v>0</v>
      </c>
      <c r="BC64" s="42">
        <v>0</v>
      </c>
      <c r="BD64" s="42">
        <v>0</v>
      </c>
      <c r="BE64" s="42">
        <v>0</v>
      </c>
      <c r="BF64" s="42">
        <v>0</v>
      </c>
      <c r="BG64" s="42">
        <v>0</v>
      </c>
      <c r="BH64" s="42">
        <v>0</v>
      </c>
      <c r="BI64" s="42">
        <v>0</v>
      </c>
      <c r="BJ64" s="42">
        <v>0</v>
      </c>
      <c r="BK64" s="42">
        <v>0</v>
      </c>
      <c r="BL64" s="42">
        <v>0</v>
      </c>
      <c r="BM64" s="27">
        <f>BA64*BA$10+BB64*BB$10+BC64*BC$10+BD64*BD$10+BE64*BE$10+BF64*BF$10+BG64*BG$10+BH64*BH$10+BI64*BI$10+BJ64*BJ$10+BK$10*BK64+BL$10*BL64</f>
        <v>0</v>
      </c>
      <c r="BN64" s="112"/>
      <c r="BQ64" s="41">
        <v>0</v>
      </c>
      <c r="BR64" s="42">
        <v>0</v>
      </c>
      <c r="BS64" s="42">
        <v>0</v>
      </c>
      <c r="BT64" s="42">
        <v>0</v>
      </c>
      <c r="BU64" s="42">
        <v>0</v>
      </c>
      <c r="BV64" s="42">
        <v>0</v>
      </c>
      <c r="BW64" s="42">
        <v>0</v>
      </c>
      <c r="BX64" s="42">
        <v>0</v>
      </c>
      <c r="BY64" s="42">
        <v>0</v>
      </c>
      <c r="BZ64" s="42">
        <v>0</v>
      </c>
      <c r="CA64" s="42">
        <v>0</v>
      </c>
      <c r="CB64" s="42">
        <v>0</v>
      </c>
      <c r="CC64" s="27">
        <f>BQ64*BQ$10+BR64*BR$10+BS64*BS$10+BT64*BT$10+BU64*BU$10+BV64*BV$10+BW64*BW$10+BX64*BX$10+BY64*BY$10+BZ64*BZ$10+CA$10*CA64+CB$10*CB64</f>
        <v>0</v>
      </c>
      <c r="CD64" s="112"/>
    </row>
    <row r="65" spans="1:82" ht="15" customHeight="1" thickBot="1" x14ac:dyDescent="0.3">
      <c r="A65" s="137"/>
      <c r="B65" s="141"/>
      <c r="C65" s="142"/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6">
        <f>P62+P63+P64</f>
        <v>0</v>
      </c>
      <c r="Q65" s="113"/>
      <c r="T65" s="47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6">
        <f>AF62+AF63+AF64</f>
        <v>1051</v>
      </c>
      <c r="AG65" s="113"/>
      <c r="AJ65">
        <f>0.4*AG62+0.6*AG66</f>
        <v>849.05213270142178</v>
      </c>
      <c r="AK65" s="47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6">
        <f>AW62+AW63+AW64</f>
        <v>0</v>
      </c>
      <c r="AX65" s="113"/>
      <c r="BA65" s="47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6">
        <f>BM62+BM63+BM64</f>
        <v>0</v>
      </c>
      <c r="BN65" s="113"/>
      <c r="BQ65" s="47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6">
        <f>CC62+CC63+CC64</f>
        <v>0</v>
      </c>
      <c r="CD65" s="113"/>
    </row>
    <row r="66" spans="1:82" ht="14.25" customHeight="1" x14ac:dyDescent="0.2">
      <c r="A66" s="137"/>
      <c r="B66" s="141"/>
      <c r="C66" s="142"/>
      <c r="D66" s="10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27">
        <f>D66*D$11+E66*E$11+F66*F$11+G66*G$11+H66*H$11+I66*I$11+J66*J$11+K66*K$11+L66*L$11+M66*M$11+N$11*N66+O$11*O66</f>
        <v>0</v>
      </c>
      <c r="Q66" s="114">
        <f>P69*1000/(MAX(P$21,P$29,P$37,P$45,P$53,P$61,P$69,P$77,P$85,P$93))</f>
        <v>0</v>
      </c>
      <c r="T66" s="10">
        <v>4</v>
      </c>
      <c r="U66" s="11">
        <v>5</v>
      </c>
      <c r="V66" s="11">
        <v>5</v>
      </c>
      <c r="W66" s="11">
        <v>3</v>
      </c>
      <c r="X66" s="11">
        <v>3</v>
      </c>
      <c r="Y66" s="11">
        <v>2</v>
      </c>
      <c r="Z66" s="11">
        <v>4</v>
      </c>
      <c r="AA66" s="11">
        <v>4</v>
      </c>
      <c r="AB66" s="11">
        <v>4</v>
      </c>
      <c r="AC66" s="11">
        <v>5</v>
      </c>
      <c r="AD66" s="11">
        <v>5</v>
      </c>
      <c r="AE66" s="11">
        <v>5</v>
      </c>
      <c r="AF66" s="27">
        <f>T66*T$11+U66*U$11+V66*V$11+W66*W$11+X66*X$11+Y66*Y$11+Z66*Z$11+AA66*AA$11+AB66*AB$11+AC66*AC$11+AD$11*AD66+AE$11*AE66</f>
        <v>1496</v>
      </c>
      <c r="AG66" s="114">
        <f>AF69*1000/(MAX(AF$21,AF$29,AF$37,AF$45,AF$53,AF$61,AF$69,AF$77,AF$85,AF$93))</f>
        <v>1000</v>
      </c>
      <c r="AK66" s="10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11">
        <v>0</v>
      </c>
      <c r="AW66" s="27">
        <f>AK66*AK$11+AL66*AL$11+AM66*AM$11+AN66*AN$11+AO66*AO$11+AP66*AP$11+AQ66*AQ$11+AR66*AR$11+AS66*AS$11+AT66*AT$11+AU$11*AU66+AV$11*AV66</f>
        <v>0</v>
      </c>
      <c r="AX66" s="114">
        <f>AW69*1000/(MAX(AW$21,AW$29,AW$37,AW$45,AW$53,AW$61,AW$69,AW$77,AW$85,AW$93))</f>
        <v>0</v>
      </c>
      <c r="BA66" s="10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27">
        <f>BA66*BA$11+BB66*BB$11+BC66*BC$11+BD66*BD$11+BE66*BE$11+BF66*BF$11+BG66*BG$11+BH66*BH$11+BI66*BI$11+BJ66*BJ$11+BK$11*BK66+BL$11*BL66</f>
        <v>0</v>
      </c>
      <c r="BN66" s="114" t="e">
        <f>BM69*1000/(MAX(BM$21,BM$29,BM$37,BM$45,BM$53,BM$61,BM$69,BM$77,BM$85,BM$93))</f>
        <v>#DIV/0!</v>
      </c>
      <c r="BQ66" s="10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11">
        <v>0</v>
      </c>
      <c r="CC66" s="27">
        <f>BQ66*BQ$11+BR66*BR$11+BS66*BS$11+BT66*BT$11+BU66*BU$11+BV66*BV$11+BW66*BW$11+BX66*BX$11+BY66*BY$11+BZ66*BZ$11+CA$11*CA66+CB$11*CB66</f>
        <v>0</v>
      </c>
      <c r="CD66" s="114">
        <f>CC69*1000/(MAX(CC$21,CC$29,CC$37,CC$45,CC$53,CC$61,CC$69,CC$77,CC$85,CC$93))</f>
        <v>0</v>
      </c>
    </row>
    <row r="67" spans="1:82" ht="12.75" customHeight="1" thickBot="1" x14ac:dyDescent="0.25">
      <c r="A67" s="137"/>
      <c r="B67" s="141"/>
      <c r="C67" s="142"/>
      <c r="D67" s="13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7">
        <f>D67*D$11+E67*E$11+F67*F$11+G67*G$11+H67*H$11+I67*I$11+J67*J$11+K67*K$11+L67*L$11+M67*M$11+N$11*N67+O$11*O67</f>
        <v>0</v>
      </c>
      <c r="Q67" s="115"/>
      <c r="T67" s="13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27">
        <f>T67*T$11+U67*U$11+V67*V$11+W67*W$11+X67*X$11+Y67*Y$11+Z67*Z$11+AA67*AA$11+AB67*AB$11+AC67*AC$11+AD$11*AD67+AE$11*AE67</f>
        <v>0</v>
      </c>
      <c r="AG67" s="115"/>
      <c r="AK67" s="13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27">
        <f>AK67*AK$11+AL67*AL$11+AM67*AM$11+AN67*AN$11+AO67*AO$11+AP67*AP$11+AQ67*AQ$11+AR67*AR$11+AS67*AS$11+AT67*AT$11+AU$11*AU67+AV$11*AV67</f>
        <v>0</v>
      </c>
      <c r="AX67" s="115"/>
      <c r="BA67" s="13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27">
        <f>BA67*BA$11+BB67*BB$11+BC67*BC$11+BD67*BD$11+BE67*BE$11+BF67*BF$11+BG67*BG$11+BH67*BH$11+BI67*BI$11+BJ67*BJ$11+BK$11*BK67+BL$11*BL67</f>
        <v>0</v>
      </c>
      <c r="BN67" s="115"/>
      <c r="BQ67" s="13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14">
        <v>0</v>
      </c>
      <c r="CC67" s="27">
        <f>BQ67*BQ$11+BR67*BR$11+BS67*BS$11+BT67*BT$11+BU67*BU$11+BV67*BV$11+BW67*BW$11+BX67*BX$11+BY67*BY$11+BZ67*BZ$11+CA$11*CA67+CB$11*CB67</f>
        <v>0</v>
      </c>
      <c r="CD67" s="115"/>
    </row>
    <row r="68" spans="1:82" ht="12.75" customHeight="1" thickBot="1" x14ac:dyDescent="0.25">
      <c r="A68" s="137"/>
      <c r="B68" s="36" t="s">
        <v>9</v>
      </c>
      <c r="C68" s="36" t="s">
        <v>91</v>
      </c>
      <c r="D68" s="13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7">
        <f>D68*D$11+E68*E$11+F68*F$11+G68*G$11+H68*H$11+I68*I$11+J68*J$11+K68*K$11+L68*L$11+M68*M$11+N$11*N68+O$11*O68</f>
        <v>0</v>
      </c>
      <c r="Q68" s="115"/>
      <c r="T68" s="13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27">
        <f>T68*T$11+U68*U$11+V68*V$11+W68*W$11+X68*X$11+Y68*Y$11+Z68*Z$11+AA68*AA$11+AB68*AB$11+AC68*AC$11+AD$11*AD68+AE$11*AE68</f>
        <v>0</v>
      </c>
      <c r="AG68" s="115"/>
      <c r="AK68" s="13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27">
        <f>AK68*AK$11+AL68*AL$11+AM68*AM$11+AN68*AN$11+AO68*AO$11+AP68*AP$11+AQ68*AQ$11+AR68*AR$11+AS68*AS$11+AT68*AT$11+AU$11*AU68+AV$11*AV68</f>
        <v>0</v>
      </c>
      <c r="AX68" s="115"/>
      <c r="BA68" s="13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0</v>
      </c>
      <c r="BL68" s="14">
        <v>0</v>
      </c>
      <c r="BM68" s="27">
        <f>BA68*BA$11+BB68*BB$11+BC68*BC$11+BD68*BD$11+BE68*BE$11+BF68*BF$11+BG68*BG$11+BH68*BH$11+BI68*BI$11+BJ68*BJ$11+BK$11*BK68+BL$11*BL68</f>
        <v>0</v>
      </c>
      <c r="BN68" s="115"/>
      <c r="BQ68" s="13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>
        <v>0</v>
      </c>
      <c r="CA68" s="14">
        <v>0</v>
      </c>
      <c r="CB68" s="14">
        <v>0</v>
      </c>
      <c r="CC68" s="27">
        <f>BQ68*BQ$11+BR68*BR$11+BS68*BS$11+BT68*BT$11+BU68*BU$11+BV68*BV$11+BW68*BW$11+BX68*BX$11+BY68*BY$11+BZ68*BZ$11+CA$11*CA68+CB$11*CB68</f>
        <v>0</v>
      </c>
      <c r="CD68" s="115"/>
    </row>
    <row r="69" spans="1:82" ht="15" customHeight="1" thickBot="1" x14ac:dyDescent="0.3">
      <c r="A69" s="138"/>
      <c r="B69" s="37">
        <f>Q62</f>
        <v>0</v>
      </c>
      <c r="C69" s="38">
        <f>Q66</f>
        <v>0</v>
      </c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35">
        <f>P66+P67+P68</f>
        <v>0</v>
      </c>
      <c r="Q69" s="116"/>
      <c r="T69" s="47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35">
        <f>AF66+AF67+AF68</f>
        <v>1496</v>
      </c>
      <c r="AG69" s="116"/>
      <c r="AK69" s="47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35">
        <f>AW66+AW67+AW68</f>
        <v>0</v>
      </c>
      <c r="AX69" s="116"/>
      <c r="BA69" s="47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35">
        <f>BM66+BM67+BM68</f>
        <v>0</v>
      </c>
      <c r="BN69" s="116"/>
      <c r="BQ69" s="47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35">
        <f>CC66+CC67+CC68</f>
        <v>0</v>
      </c>
      <c r="CD69" s="116"/>
    </row>
    <row r="70" spans="1:82" ht="14.25" customHeight="1" x14ac:dyDescent="0.2">
      <c r="A70" s="136" t="e">
        <f>Clasifficación!#REF!</f>
        <v>#REF!</v>
      </c>
      <c r="B70" s="139" t="e">
        <f>Clasifficación!#REF!</f>
        <v>#REF!</v>
      </c>
      <c r="C70" s="140"/>
      <c r="D70" s="39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26">
        <f>D70*D$10+E70*E$10+F70*F$10+G70*G$10+H70*H$10+I70*I$10+J70*J$10+K70*K$10+L70*L$10+M70*M$10+N$10*N70+O$10*O70</f>
        <v>0</v>
      </c>
      <c r="Q70" s="111">
        <f>P73*1000/(MAX(P$17,P$25,P$33,P$41,P$49,P$57,P$65,P$73,P$81,P$89))</f>
        <v>0</v>
      </c>
      <c r="T70" s="39">
        <v>0</v>
      </c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26">
        <f>T70*T$10+U70*U$10+V70*V$10+W70*W$10+X70*X$10+Y70*Y$10+Z70*Z$10+AA70*AA$10+AB70*AB$10+AC70*AC$10+AD$10*AD70+AE$10*AE70</f>
        <v>0</v>
      </c>
      <c r="AG70" s="111">
        <f>AF73*1000/(MAX(AF$17,AF$25,AF$33,AF$41,AF$49,AF$57,AF$65,AF$73,AF$81,AF$89))</f>
        <v>0</v>
      </c>
      <c r="AK70" s="39">
        <v>0</v>
      </c>
      <c r="AL70" s="40">
        <v>0</v>
      </c>
      <c r="AM70" s="40">
        <v>0</v>
      </c>
      <c r="AN70" s="40">
        <v>0</v>
      </c>
      <c r="AO70" s="40">
        <v>0</v>
      </c>
      <c r="AP70" s="40">
        <v>0</v>
      </c>
      <c r="AQ70" s="40">
        <v>0</v>
      </c>
      <c r="AR70" s="40">
        <v>0</v>
      </c>
      <c r="AS70" s="40">
        <v>0</v>
      </c>
      <c r="AT70" s="40">
        <v>0</v>
      </c>
      <c r="AU70" s="40">
        <v>0</v>
      </c>
      <c r="AV70" s="40">
        <v>0</v>
      </c>
      <c r="AW70" s="26">
        <f>AK70*AK$10+AL70*AL$10+AM70*AM$10+AN70*AN$10+AO70*AO$10+AP70*AP$10+AQ70*AQ$10+AR70*AR$10+AS70*AS$10+AT70*AT$10+AU$10*AU70+AV$10*AV70</f>
        <v>0</v>
      </c>
      <c r="AX70" s="111">
        <f>AW73*1000/(MAX(AW$17,AW$25,AW$33,AW$41,AW$49,AW$57,AW$65,AW$73,AW$81,AW$89))</f>
        <v>0</v>
      </c>
      <c r="BA70" s="39">
        <v>0</v>
      </c>
      <c r="BB70" s="40">
        <v>0</v>
      </c>
      <c r="BC70" s="40">
        <v>0</v>
      </c>
      <c r="BD70" s="40">
        <v>0</v>
      </c>
      <c r="BE70" s="40">
        <v>0</v>
      </c>
      <c r="BF70" s="40">
        <v>0</v>
      </c>
      <c r="BG70" s="40">
        <v>0</v>
      </c>
      <c r="BH70" s="40">
        <v>0</v>
      </c>
      <c r="BI70" s="40">
        <v>0</v>
      </c>
      <c r="BJ70" s="40">
        <v>0</v>
      </c>
      <c r="BK70" s="40">
        <v>0</v>
      </c>
      <c r="BL70" s="40">
        <v>0</v>
      </c>
      <c r="BM70" s="26">
        <f>BA70*BA$10+BB70*BB$10+BC70*BC$10+BD70*BD$10+BE70*BE$10+BF70*BF$10+BG70*BG$10+BH70*BH$10+BI70*BI$10+BJ70*BJ$10+BK$10*BK70+BL$10*BL70</f>
        <v>0</v>
      </c>
      <c r="BN70" s="111">
        <f>BM73*1000/(MAX(BM$17,BM$25,BM$33,BM$41,BM$49,BM$57,BM$65,BM$73,BM$81,BM$89))</f>
        <v>0</v>
      </c>
      <c r="BQ70" s="39">
        <v>0</v>
      </c>
      <c r="BR70" s="40">
        <v>0</v>
      </c>
      <c r="BS70" s="40">
        <v>0</v>
      </c>
      <c r="BT70" s="40">
        <v>0</v>
      </c>
      <c r="BU70" s="40">
        <v>0</v>
      </c>
      <c r="BV70" s="40">
        <v>0</v>
      </c>
      <c r="BW70" s="40">
        <v>0</v>
      </c>
      <c r="BX70" s="40">
        <v>0</v>
      </c>
      <c r="BY70" s="40">
        <v>0</v>
      </c>
      <c r="BZ70" s="40">
        <v>0</v>
      </c>
      <c r="CA70" s="40">
        <v>0</v>
      </c>
      <c r="CB70" s="40">
        <v>0</v>
      </c>
      <c r="CC70" s="26">
        <f>BQ70*BQ$10+BR70*BR$10+BS70*BS$10+BT70*BT$10+BU70*BU$10+BV70*BV$10+BW70*BW$10+BX70*BX$10+BY70*BY$10+BZ70*BZ$10+CA$10*CA70+CB$10*CB70</f>
        <v>0</v>
      </c>
      <c r="CD70" s="111">
        <f>CC73*1000/(MAX(CC$17,CC$25,CC$33,CC$41,CC$49,CC$57,CC$65,CC$73,CC$81,CC$89))</f>
        <v>0</v>
      </c>
    </row>
    <row r="71" spans="1:82" ht="12.75" customHeight="1" x14ac:dyDescent="0.2">
      <c r="A71" s="137"/>
      <c r="B71" s="141"/>
      <c r="C71" s="142"/>
      <c r="D71" s="41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27">
        <f>D71*D$10+E71*E$10+F71*F$10+G71*G$10+H71*H$10+I71*I$10+J71*J$10+K71*K$10+L71*L$10+M71*M$10+N$10*N71+O$10*O71</f>
        <v>0</v>
      </c>
      <c r="Q71" s="112"/>
      <c r="T71" s="41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27">
        <f>T71*T$10+U71*U$10+V71*V$10+W71*W$10+X71*X$10+Y71*Y$10+Z71*Z$10+AA71*AA$10+AB71*AB$10+AC71*AC$10+AD$10*AD71+AE$10*AE71</f>
        <v>0</v>
      </c>
      <c r="AG71" s="112"/>
      <c r="AK71" s="41">
        <v>0</v>
      </c>
      <c r="AL71" s="42">
        <v>0</v>
      </c>
      <c r="AM71" s="42">
        <v>0</v>
      </c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27">
        <f>AK71*AK$10+AL71*AL$10+AM71*AM$10+AN71*AN$10+AO71*AO$10+AP71*AP$10+AQ71*AQ$10+AR71*AR$10+AS71*AS$10+AT71*AT$10+AU$10*AU71+AV$10*AV71</f>
        <v>0</v>
      </c>
      <c r="AX71" s="112"/>
      <c r="BA71" s="41">
        <v>0</v>
      </c>
      <c r="BB71" s="42">
        <v>0</v>
      </c>
      <c r="BC71" s="42">
        <v>0</v>
      </c>
      <c r="BD71" s="42">
        <v>0</v>
      </c>
      <c r="BE71" s="42">
        <v>0</v>
      </c>
      <c r="BF71" s="42">
        <v>0</v>
      </c>
      <c r="BG71" s="42">
        <v>0</v>
      </c>
      <c r="BH71" s="42">
        <v>0</v>
      </c>
      <c r="BI71" s="42">
        <v>0</v>
      </c>
      <c r="BJ71" s="42">
        <v>0</v>
      </c>
      <c r="BK71" s="42">
        <v>0</v>
      </c>
      <c r="BL71" s="42">
        <v>0</v>
      </c>
      <c r="BM71" s="27">
        <f>BA71*BA$10+BB71*BB$10+BC71*BC$10+BD71*BD$10+BE71*BE$10+BF71*BF$10+BG71*BG$10+BH71*BH$10+BI71*BI$10+BJ71*BJ$10+BK$10*BK71+BL$10*BL71</f>
        <v>0</v>
      </c>
      <c r="BN71" s="112"/>
      <c r="BQ71" s="41">
        <v>0</v>
      </c>
      <c r="BR71" s="42">
        <v>0</v>
      </c>
      <c r="BS71" s="42">
        <v>0</v>
      </c>
      <c r="BT71" s="42">
        <v>0</v>
      </c>
      <c r="BU71" s="42">
        <v>0</v>
      </c>
      <c r="BV71" s="42">
        <v>0</v>
      </c>
      <c r="BW71" s="42">
        <v>0</v>
      </c>
      <c r="BX71" s="42">
        <v>0</v>
      </c>
      <c r="BY71" s="42">
        <v>0</v>
      </c>
      <c r="BZ71" s="42">
        <v>0</v>
      </c>
      <c r="CA71" s="42">
        <v>0</v>
      </c>
      <c r="CB71" s="42">
        <v>0</v>
      </c>
      <c r="CC71" s="27">
        <f>BQ71*BQ$10+BR71*BR$10+BS71*BS$10+BT71*BT$10+BU71*BU$10+BV71*BV$10+BW71*BW$10+BX71*BX$10+BY71*BY$10+BZ71*BZ$10+CA$10*CA71+CB$10*CB71</f>
        <v>0</v>
      </c>
      <c r="CD71" s="112"/>
    </row>
    <row r="72" spans="1:82" ht="12.75" customHeight="1" x14ac:dyDescent="0.2">
      <c r="A72" s="137"/>
      <c r="B72" s="141"/>
      <c r="C72" s="142"/>
      <c r="D72" s="41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27">
        <f>D72*D$10+E72*E$10+F72*F$10+G72*G$10+H72*H$10+I72*I$10+J72*J$10+K72*K$10+L72*L$10+M72*M$10+N$10*N72+O$10*O72</f>
        <v>0</v>
      </c>
      <c r="Q72" s="112"/>
      <c r="T72" s="41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27">
        <f>T72*T$10+U72*U$10+V72*V$10+W72*W$10+X72*X$10+Y72*Y$10+Z72*Z$10+AA72*AA$10+AB72*AB$10+AC72*AC$10+AD$10*AD72+AE$10*AE72</f>
        <v>0</v>
      </c>
      <c r="AG72" s="112"/>
      <c r="AK72" s="41">
        <v>0</v>
      </c>
      <c r="AL72" s="42">
        <v>0</v>
      </c>
      <c r="AM72" s="42">
        <v>0</v>
      </c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27">
        <f>AK72*AK$10+AL72*AL$10+AM72*AM$10+AN72*AN$10+AO72*AO$10+AP72*AP$10+AQ72*AQ$10+AR72*AR$10+AS72*AS$10+AT72*AT$10+AU$10*AU72+AV$10*AV72</f>
        <v>0</v>
      </c>
      <c r="AX72" s="112"/>
      <c r="BA72" s="41">
        <v>0</v>
      </c>
      <c r="BB72" s="42">
        <v>0</v>
      </c>
      <c r="BC72" s="42">
        <v>0</v>
      </c>
      <c r="BD72" s="42">
        <v>0</v>
      </c>
      <c r="BE72" s="42">
        <v>0</v>
      </c>
      <c r="BF72" s="42">
        <v>0</v>
      </c>
      <c r="BG72" s="42">
        <v>0</v>
      </c>
      <c r="BH72" s="42">
        <v>0</v>
      </c>
      <c r="BI72" s="42">
        <v>0</v>
      </c>
      <c r="BJ72" s="42">
        <v>0</v>
      </c>
      <c r="BK72" s="42">
        <v>0</v>
      </c>
      <c r="BL72" s="42">
        <v>0</v>
      </c>
      <c r="BM72" s="27">
        <f>BA72*BA$10+BB72*BB$10+BC72*BC$10+BD72*BD$10+BE72*BE$10+BF72*BF$10+BG72*BG$10+BH72*BH$10+BI72*BI$10+BJ72*BJ$10+BK$10*BK72+BL$10*BL72</f>
        <v>0</v>
      </c>
      <c r="BN72" s="112"/>
      <c r="BQ72" s="41">
        <v>0</v>
      </c>
      <c r="BR72" s="42">
        <v>0</v>
      </c>
      <c r="BS72" s="42">
        <v>0</v>
      </c>
      <c r="BT72" s="42">
        <v>0</v>
      </c>
      <c r="BU72" s="42">
        <v>0</v>
      </c>
      <c r="BV72" s="42">
        <v>0</v>
      </c>
      <c r="BW72" s="42">
        <v>0</v>
      </c>
      <c r="BX72" s="42">
        <v>0</v>
      </c>
      <c r="BY72" s="42">
        <v>0</v>
      </c>
      <c r="BZ72" s="42">
        <v>0</v>
      </c>
      <c r="CA72" s="42">
        <v>0</v>
      </c>
      <c r="CB72" s="42">
        <v>0</v>
      </c>
      <c r="CC72" s="27">
        <f>BQ72*BQ$10+BR72*BR$10+BS72*BS$10+BT72*BT$10+BU72*BU$10+BV72*BV$10+BW72*BW$10+BX72*BX$10+BY72*BY$10+BZ72*BZ$10+CA$10*CA72+CB$10*CB72</f>
        <v>0</v>
      </c>
      <c r="CD72" s="112"/>
    </row>
    <row r="73" spans="1:82" ht="15" customHeight="1" thickBot="1" x14ac:dyDescent="0.3">
      <c r="A73" s="137"/>
      <c r="B73" s="141"/>
      <c r="C73" s="142"/>
      <c r="D73" s="47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6">
        <f>P70+P71+P72</f>
        <v>0</v>
      </c>
      <c r="Q73" s="113"/>
      <c r="T73" s="47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6">
        <f>AF70+AF71+AF72</f>
        <v>0</v>
      </c>
      <c r="AG73" s="113"/>
      <c r="AK73" s="47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6">
        <f>AW70+AW71+AW72</f>
        <v>0</v>
      </c>
      <c r="AX73" s="113"/>
      <c r="BA73" s="47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6">
        <f>BM70+BM71+BM72</f>
        <v>0</v>
      </c>
      <c r="BN73" s="113"/>
      <c r="BQ73" s="47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6">
        <f>CC70+CC71+CC72</f>
        <v>0</v>
      </c>
      <c r="CD73" s="113"/>
    </row>
    <row r="74" spans="1:82" ht="14.25" customHeight="1" x14ac:dyDescent="0.2">
      <c r="A74" s="137"/>
      <c r="B74" s="141"/>
      <c r="C74" s="142"/>
      <c r="D74" s="10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27">
        <f>D74*D$11+E74*E$11+F74*F$11+G74*G$11+H74*H$11+I74*I$11+J74*J$11+K74*K$11+L74*L$11+M74*M$11+N$11*N74+O$11*O74</f>
        <v>0</v>
      </c>
      <c r="Q74" s="114">
        <f>P77*1000/(MAX(P$21,P$29,P$37,P$45,P$53,P$61,P$69,P$77,P$85,P$93))</f>
        <v>0</v>
      </c>
      <c r="T74" s="10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27">
        <f>T74*T$11+U74*U$11+V74*V$11+W74*W$11+X74*X$11+Y74*Y$11+Z74*Z$11+AA74*AA$11+AB74*AB$11+AC74*AC$11+AD$11*AD74+AE$11*AE74</f>
        <v>0</v>
      </c>
      <c r="AG74" s="114">
        <f>AF77*1000/(MAX(AF$21,AF$29,AF$37,AF$45,AF$53,AF$61,AF$69,AF$77,AF$85,AF$93))</f>
        <v>0</v>
      </c>
      <c r="AK74" s="10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  <c r="AV74" s="11">
        <v>0</v>
      </c>
      <c r="AW74" s="27">
        <f>AK74*AK$11+AL74*AL$11+AM74*AM$11+AN74*AN$11+AO74*AO$11+AP74*AP$11+AQ74*AQ$11+AR74*AR$11+AS74*AS$11+AT74*AT$11+AU$11*AU74+AV$11*AV74</f>
        <v>0</v>
      </c>
      <c r="AX74" s="114">
        <f>AW77*1000/(MAX(AW$21,AW$29,AW$37,AW$45,AW$53,AW$61,AW$69,AW$77,AW$85,AW$93))</f>
        <v>0</v>
      </c>
      <c r="BA74" s="10">
        <v>0</v>
      </c>
      <c r="BB74" s="11">
        <v>0</v>
      </c>
      <c r="BC74" s="11">
        <v>0</v>
      </c>
      <c r="BD74" s="11">
        <v>0</v>
      </c>
      <c r="BE74" s="11">
        <v>0</v>
      </c>
      <c r="BF74" s="11">
        <v>0</v>
      </c>
      <c r="BG74" s="11">
        <v>0</v>
      </c>
      <c r="BH74" s="11">
        <v>0</v>
      </c>
      <c r="BI74" s="11">
        <v>0</v>
      </c>
      <c r="BJ74" s="11">
        <v>0</v>
      </c>
      <c r="BK74" s="11">
        <v>0</v>
      </c>
      <c r="BL74" s="11">
        <v>0</v>
      </c>
      <c r="BM74" s="27">
        <f>BA74*BA$11+BB74*BB$11+BC74*BC$11+BD74*BD$11+BE74*BE$11+BF74*BF$11+BG74*BG$11+BH74*BH$11+BI74*BI$11+BJ74*BJ$11+BK$11*BK74+BL$11*BL74</f>
        <v>0</v>
      </c>
      <c r="BN74" s="114" t="e">
        <f>BM77*1000/(MAX(BM$21,BM$29,BM$37,BM$45,BM$53,BM$61,BM$69,BM$77,BM$85,BM$93))</f>
        <v>#DIV/0!</v>
      </c>
      <c r="BQ74" s="10">
        <v>0</v>
      </c>
      <c r="BR74" s="11">
        <v>0</v>
      </c>
      <c r="BS74" s="11">
        <v>0</v>
      </c>
      <c r="BT74" s="11">
        <v>0</v>
      </c>
      <c r="BU74" s="11">
        <v>0</v>
      </c>
      <c r="BV74" s="11">
        <v>0</v>
      </c>
      <c r="BW74" s="11">
        <v>0</v>
      </c>
      <c r="BX74" s="11">
        <v>0</v>
      </c>
      <c r="BY74" s="11">
        <v>0</v>
      </c>
      <c r="BZ74" s="11">
        <v>0</v>
      </c>
      <c r="CA74" s="11">
        <v>0</v>
      </c>
      <c r="CB74" s="11">
        <v>0</v>
      </c>
      <c r="CC74" s="27">
        <f>BQ74*BQ$11+BR74*BR$11+BS74*BS$11+BT74*BT$11+BU74*BU$11+BV74*BV$11+BW74*BW$11+BX74*BX$11+BY74*BY$11+BZ74*BZ$11+CA$11*CA74+CB$11*CB74</f>
        <v>0</v>
      </c>
      <c r="CD74" s="114">
        <f>CC77*1000/(MAX(CC$21,CC$29,CC$37,CC$45,CC$53,CC$61,CC$69,CC$77,CC$85,CC$93))</f>
        <v>0</v>
      </c>
    </row>
    <row r="75" spans="1:82" ht="12.75" customHeight="1" thickBot="1" x14ac:dyDescent="0.25">
      <c r="A75" s="137"/>
      <c r="B75" s="141"/>
      <c r="C75" s="142"/>
      <c r="D75" s="13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7">
        <f>D75*D$11+E75*E$11+F75*F$11+G75*G$11+H75*H$11+I75*I$11+J75*J$11+K75*K$11+L75*L$11+M75*M$11+N$11*N75+O$11*O75</f>
        <v>0</v>
      </c>
      <c r="Q75" s="115"/>
      <c r="T75" s="13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27">
        <f>T75*T$11+U75*U$11+V75*V$11+W75*W$11+X75*X$11+Y75*Y$11+Z75*Z$11+AA75*AA$11+AB75*AB$11+AC75*AC$11+AD$11*AD75+AE$11*AE75</f>
        <v>0</v>
      </c>
      <c r="AG75" s="115"/>
      <c r="AK75" s="13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27">
        <f>AK75*AK$11+AL75*AL$11+AM75*AM$11+AN75*AN$11+AO75*AO$11+AP75*AP$11+AQ75*AQ$11+AR75*AR$11+AS75*AS$11+AT75*AT$11+AU$11*AU75+AV$11*AV75</f>
        <v>0</v>
      </c>
      <c r="AX75" s="115"/>
      <c r="BA75" s="13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27">
        <f>BA75*BA$11+BB75*BB$11+BC75*BC$11+BD75*BD$11+BE75*BE$11+BF75*BF$11+BG75*BG$11+BH75*BH$11+BI75*BI$11+BJ75*BJ$11+BK$11*BK75+BL$11*BL75</f>
        <v>0</v>
      </c>
      <c r="BN75" s="115"/>
      <c r="BQ75" s="13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27">
        <f>BQ75*BQ$11+BR75*BR$11+BS75*BS$11+BT75*BT$11+BU75*BU$11+BV75*BV$11+BW75*BW$11+BX75*BX$11+BY75*BY$11+BZ75*BZ$11+CA$11*CA75+CB$11*CB75</f>
        <v>0</v>
      </c>
      <c r="CD75" s="115"/>
    </row>
    <row r="76" spans="1:82" ht="12.75" customHeight="1" thickBot="1" x14ac:dyDescent="0.25">
      <c r="A76" s="137"/>
      <c r="B76" s="36" t="s">
        <v>9</v>
      </c>
      <c r="C76" s="36" t="s">
        <v>91</v>
      </c>
      <c r="D76" s="13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7">
        <f>D76*D$11+E76*E$11+F76*F$11+G76*G$11+H76*H$11+I76*I$11+J76*J$11+K76*K$11+L76*L$11+M76*M$11+N$11*N76+O$11*O76</f>
        <v>0</v>
      </c>
      <c r="Q76" s="115"/>
      <c r="T76" s="13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27">
        <f>T76*T$11+U76*U$11+V76*V$11+W76*W$11+X76*X$11+Y76*Y$11+Z76*Z$11+AA76*AA$11+AB76*AB$11+AC76*AC$11+AD$11*AD76+AE$11*AE76</f>
        <v>0</v>
      </c>
      <c r="AG76" s="115"/>
      <c r="AK76" s="13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27">
        <f>AK76*AK$11+AL76*AL$11+AM76*AM$11+AN76*AN$11+AO76*AO$11+AP76*AP$11+AQ76*AQ$11+AR76*AR$11+AS76*AS$11+AT76*AT$11+AU$11*AU76+AV$11*AV76</f>
        <v>0</v>
      </c>
      <c r="AX76" s="115"/>
      <c r="BA76" s="13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27">
        <f>BA76*BA$11+BB76*BB$11+BC76*BC$11+BD76*BD$11+BE76*BE$11+BF76*BF$11+BG76*BG$11+BH76*BH$11+BI76*BI$11+BJ76*BJ$11+BK$11*BK76+BL$11*BL76</f>
        <v>0</v>
      </c>
      <c r="BN76" s="115"/>
      <c r="BQ76" s="13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27">
        <f>BQ76*BQ$11+BR76*BR$11+BS76*BS$11+BT76*BT$11+BU76*BU$11+BV76*BV$11+BW76*BW$11+BX76*BX$11+BY76*BY$11+BZ76*BZ$11+CA$11*CA76+CB$11*CB76</f>
        <v>0</v>
      </c>
      <c r="CD76" s="115"/>
    </row>
    <row r="77" spans="1:82" ht="15" customHeight="1" thickBot="1" x14ac:dyDescent="0.3">
      <c r="A77" s="138"/>
      <c r="B77" s="37">
        <f>Q70</f>
        <v>0</v>
      </c>
      <c r="C77" s="38">
        <f>Q74</f>
        <v>0</v>
      </c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35">
        <f>P74+P75+P76</f>
        <v>0</v>
      </c>
      <c r="Q77" s="116"/>
      <c r="T77" s="47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35">
        <f>AF74+AF75+AF76</f>
        <v>0</v>
      </c>
      <c r="AG77" s="116"/>
      <c r="AK77" s="47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35">
        <f>AW74+AW75+AW76</f>
        <v>0</v>
      </c>
      <c r="AX77" s="116"/>
      <c r="BA77" s="47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35">
        <f>BM74+BM75+BM76</f>
        <v>0</v>
      </c>
      <c r="BN77" s="116"/>
      <c r="BQ77" s="47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35">
        <f>CC74+CC75+CC76</f>
        <v>0</v>
      </c>
      <c r="CD77" s="116"/>
    </row>
    <row r="78" spans="1:82" ht="14.25" customHeight="1" x14ac:dyDescent="0.2">
      <c r="A78" s="136" t="e">
        <f>Clasifficación!#REF!</f>
        <v>#REF!</v>
      </c>
      <c r="B78" s="139" t="e">
        <f>Clasifficación!#REF!</f>
        <v>#REF!</v>
      </c>
      <c r="C78" s="140"/>
      <c r="D78" s="39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26">
        <f>D78*D$10+E78*E$10+F78*F$10+G78*G$10+H78*H$10+I78*I$10+J78*J$10+K78*K$10+L78*L$10+M78*M$10+N$10*N78+O$10*O78</f>
        <v>0</v>
      </c>
      <c r="Q78" s="111">
        <f>P81*1000/(MAX(P$17,P$25,P$33,P$41,P$49,P$57,P$65,P$73,P$81,P$89))</f>
        <v>0</v>
      </c>
      <c r="T78" s="39">
        <v>0</v>
      </c>
      <c r="U78" s="40">
        <v>0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26">
        <f>T78*T$10+U78*U$10+V78*V$10+W78*W$10+X78*X$10+Y78*Y$10+Z78*Z$10+AA78*AA$10+AB78*AB$10+AC78*AC$10+AD$10*AD78+AE$10*AE78</f>
        <v>0</v>
      </c>
      <c r="AG78" s="111">
        <f>AF81*1000/(MAX(AF$17,AF$25,AF$33,AF$41,AF$49,AF$57,AF$65,AF$73,AF$81,AF$89))</f>
        <v>0</v>
      </c>
      <c r="AK78" s="39">
        <v>0</v>
      </c>
      <c r="AL78" s="40">
        <v>0</v>
      </c>
      <c r="AM78" s="40">
        <v>0</v>
      </c>
      <c r="AN78" s="40">
        <v>0</v>
      </c>
      <c r="AO78" s="40">
        <v>0</v>
      </c>
      <c r="AP78" s="40">
        <v>0</v>
      </c>
      <c r="AQ78" s="40">
        <v>0</v>
      </c>
      <c r="AR78" s="40">
        <v>0</v>
      </c>
      <c r="AS78" s="40">
        <v>0</v>
      </c>
      <c r="AT78" s="40">
        <v>0</v>
      </c>
      <c r="AU78" s="40">
        <v>0</v>
      </c>
      <c r="AV78" s="40">
        <v>0</v>
      </c>
      <c r="AW78" s="26">
        <f>AK78*AK$10+AL78*AL$10+AM78*AM$10+AN78*AN$10+AO78*AO$10+AP78*AP$10+AQ78*AQ$10+AR78*AR$10+AS78*AS$10+AT78*AT$10+AU$10*AU78+AV$10*AV78</f>
        <v>0</v>
      </c>
      <c r="AX78" s="111">
        <f>AW81*1000/(MAX(AW$17,AW$25,AW$33,AW$41,AW$49,AW$57,AW$65,AW$73,AW$81,AW$89))</f>
        <v>0</v>
      </c>
      <c r="BA78" s="39">
        <v>0</v>
      </c>
      <c r="BB78" s="40">
        <v>0</v>
      </c>
      <c r="BC78" s="40">
        <v>0</v>
      </c>
      <c r="BD78" s="40">
        <v>0</v>
      </c>
      <c r="BE78" s="40">
        <v>0</v>
      </c>
      <c r="BF78" s="40">
        <v>0</v>
      </c>
      <c r="BG78" s="40">
        <v>0</v>
      </c>
      <c r="BH78" s="40">
        <v>0</v>
      </c>
      <c r="BI78" s="40">
        <v>0</v>
      </c>
      <c r="BJ78" s="40">
        <v>0</v>
      </c>
      <c r="BK78" s="40">
        <v>0</v>
      </c>
      <c r="BL78" s="40">
        <v>0</v>
      </c>
      <c r="BM78" s="26">
        <f>BA78*BA$10+BB78*BB$10+BC78*BC$10+BD78*BD$10+BE78*BE$10+BF78*BF$10+BG78*BG$10+BH78*BH$10+BI78*BI$10+BJ78*BJ$10+BK$10*BK78+BL$10*BL78</f>
        <v>0</v>
      </c>
      <c r="BN78" s="111">
        <f>BM81*1000/(MAX(BM$17,BM$25,BM$33,BM$41,BM$49,BM$57,BM$65,BM$73,BM$81,BM$89))</f>
        <v>0</v>
      </c>
      <c r="BQ78" s="39">
        <v>0</v>
      </c>
      <c r="BR78" s="40">
        <v>0</v>
      </c>
      <c r="BS78" s="40">
        <v>0</v>
      </c>
      <c r="BT78" s="40">
        <v>0</v>
      </c>
      <c r="BU78" s="40">
        <v>0</v>
      </c>
      <c r="BV78" s="40">
        <v>0</v>
      </c>
      <c r="BW78" s="40">
        <v>0</v>
      </c>
      <c r="BX78" s="40">
        <v>0</v>
      </c>
      <c r="BY78" s="40">
        <v>0</v>
      </c>
      <c r="BZ78" s="40">
        <v>0</v>
      </c>
      <c r="CA78" s="40">
        <v>0</v>
      </c>
      <c r="CB78" s="40">
        <v>0</v>
      </c>
      <c r="CC78" s="26">
        <f>BQ78*BQ$10+BR78*BR$10+BS78*BS$10+BT78*BT$10+BU78*BU$10+BV78*BV$10+BW78*BW$10+BX78*BX$10+BY78*BY$10+BZ78*BZ$10+CA$10*CA78+CB$10*CB78</f>
        <v>0</v>
      </c>
      <c r="CD78" s="111">
        <f>CC81*1000/(MAX(CC$17,CC$25,CC$33,CC$41,CC$49,CC$57,CC$65,CC$73,CC$81,CC$89))</f>
        <v>0</v>
      </c>
    </row>
    <row r="79" spans="1:82" ht="12.75" customHeight="1" x14ac:dyDescent="0.2">
      <c r="A79" s="137"/>
      <c r="B79" s="141"/>
      <c r="C79" s="142"/>
      <c r="D79" s="41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27">
        <f>D79*D$10+E79*E$10+F79*F$10+G79*G$10+H79*H$10+I79*I$10+J79*J$10+K79*K$10+L79*L$10+M79*M$10+N$10*N79+O$10*O79</f>
        <v>0</v>
      </c>
      <c r="Q79" s="112"/>
      <c r="T79" s="41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27">
        <f>T79*T$10+U79*U$10+V79*V$10+W79*W$10+X79*X$10+Y79*Y$10+Z79*Z$10+AA79*AA$10+AB79*AB$10+AC79*AC$10+AD$10*AD79+AE$10*AE79</f>
        <v>0</v>
      </c>
      <c r="AG79" s="112"/>
      <c r="AK79" s="41">
        <v>0</v>
      </c>
      <c r="AL79" s="42">
        <v>0</v>
      </c>
      <c r="AM79" s="42">
        <v>0</v>
      </c>
      <c r="AN79" s="42">
        <v>0</v>
      </c>
      <c r="AO79" s="42">
        <v>0</v>
      </c>
      <c r="AP79" s="42">
        <v>0</v>
      </c>
      <c r="AQ79" s="42">
        <v>0</v>
      </c>
      <c r="AR79" s="42">
        <v>0</v>
      </c>
      <c r="AS79" s="42">
        <v>0</v>
      </c>
      <c r="AT79" s="42">
        <v>0</v>
      </c>
      <c r="AU79" s="42">
        <v>0</v>
      </c>
      <c r="AV79" s="42">
        <v>0</v>
      </c>
      <c r="AW79" s="27">
        <f>AK79*AK$10+AL79*AL$10+AM79*AM$10+AN79*AN$10+AO79*AO$10+AP79*AP$10+AQ79*AQ$10+AR79*AR$10+AS79*AS$10+AT79*AT$10+AU$10*AU79+AV$10*AV79</f>
        <v>0</v>
      </c>
      <c r="AX79" s="112"/>
      <c r="BA79" s="41">
        <v>0</v>
      </c>
      <c r="BB79" s="42">
        <v>0</v>
      </c>
      <c r="BC79" s="42">
        <v>0</v>
      </c>
      <c r="BD79" s="42">
        <v>0</v>
      </c>
      <c r="BE79" s="42">
        <v>0</v>
      </c>
      <c r="BF79" s="42">
        <v>0</v>
      </c>
      <c r="BG79" s="42">
        <v>0</v>
      </c>
      <c r="BH79" s="42">
        <v>0</v>
      </c>
      <c r="BI79" s="42">
        <v>0</v>
      </c>
      <c r="BJ79" s="42">
        <v>0</v>
      </c>
      <c r="BK79" s="42">
        <v>0</v>
      </c>
      <c r="BL79" s="42">
        <v>0</v>
      </c>
      <c r="BM79" s="27">
        <f>BA79*BA$10+BB79*BB$10+BC79*BC$10+BD79*BD$10+BE79*BE$10+BF79*BF$10+BG79*BG$10+BH79*BH$10+BI79*BI$10+BJ79*BJ$10+BK$10*BK79+BL$10*BL79</f>
        <v>0</v>
      </c>
      <c r="BN79" s="112"/>
      <c r="BQ79" s="41">
        <v>0</v>
      </c>
      <c r="BR79" s="42">
        <v>0</v>
      </c>
      <c r="BS79" s="42">
        <v>0</v>
      </c>
      <c r="BT79" s="42">
        <v>0</v>
      </c>
      <c r="BU79" s="42">
        <v>0</v>
      </c>
      <c r="BV79" s="42">
        <v>0</v>
      </c>
      <c r="BW79" s="42">
        <v>0</v>
      </c>
      <c r="BX79" s="42">
        <v>0</v>
      </c>
      <c r="BY79" s="42">
        <v>0</v>
      </c>
      <c r="BZ79" s="42">
        <v>0</v>
      </c>
      <c r="CA79" s="42">
        <v>0</v>
      </c>
      <c r="CB79" s="42">
        <v>0</v>
      </c>
      <c r="CC79" s="27">
        <f>BQ79*BQ$10+BR79*BR$10+BS79*BS$10+BT79*BT$10+BU79*BU$10+BV79*BV$10+BW79*BW$10+BX79*BX$10+BY79*BY$10+BZ79*BZ$10+CA$10*CA79+CB$10*CB79</f>
        <v>0</v>
      </c>
      <c r="CD79" s="112"/>
    </row>
    <row r="80" spans="1:82" ht="12.75" customHeight="1" x14ac:dyDescent="0.2">
      <c r="A80" s="137"/>
      <c r="B80" s="141"/>
      <c r="C80" s="142"/>
      <c r="D80" s="41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27">
        <f>D80*D$10+E80*E$10+F80*F$10+G80*G$10+H80*H$10+I80*I$10+J80*J$10+K80*K$10+L80*L$10+M80*M$10+N$10*N80+O$10*O80</f>
        <v>0</v>
      </c>
      <c r="Q80" s="112"/>
      <c r="T80" s="41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  <c r="AF80" s="27">
        <f>T80*T$10+U80*U$10+V80*V$10+W80*W$10+X80*X$10+Y80*Y$10+Z80*Z$10+AA80*AA$10+AB80*AB$10+AC80*AC$10+AD$10*AD80+AE$10*AE80</f>
        <v>0</v>
      </c>
      <c r="AG80" s="112"/>
      <c r="AK80" s="41">
        <v>0</v>
      </c>
      <c r="AL80" s="42">
        <v>0</v>
      </c>
      <c r="AM80" s="42">
        <v>0</v>
      </c>
      <c r="AN80" s="42">
        <v>0</v>
      </c>
      <c r="AO80" s="42">
        <v>0</v>
      </c>
      <c r="AP80" s="42">
        <v>0</v>
      </c>
      <c r="AQ80" s="42">
        <v>0</v>
      </c>
      <c r="AR80" s="42">
        <v>0</v>
      </c>
      <c r="AS80" s="42">
        <v>0</v>
      </c>
      <c r="AT80" s="42">
        <v>0</v>
      </c>
      <c r="AU80" s="42">
        <v>0</v>
      </c>
      <c r="AV80" s="42">
        <v>0</v>
      </c>
      <c r="AW80" s="27">
        <f>AK80*AK$10+AL80*AL$10+AM80*AM$10+AN80*AN$10+AO80*AO$10+AP80*AP$10+AQ80*AQ$10+AR80*AR$10+AS80*AS$10+AT80*AT$10+AU$10*AU80+AV$10*AV80</f>
        <v>0</v>
      </c>
      <c r="AX80" s="112"/>
      <c r="BA80" s="41">
        <v>0</v>
      </c>
      <c r="BB80" s="42">
        <v>0</v>
      </c>
      <c r="BC80" s="42">
        <v>0</v>
      </c>
      <c r="BD80" s="42">
        <v>0</v>
      </c>
      <c r="BE80" s="42">
        <v>0</v>
      </c>
      <c r="BF80" s="42">
        <v>0</v>
      </c>
      <c r="BG80" s="42">
        <v>0</v>
      </c>
      <c r="BH80" s="42">
        <v>0</v>
      </c>
      <c r="BI80" s="42">
        <v>0</v>
      </c>
      <c r="BJ80" s="42">
        <v>0</v>
      </c>
      <c r="BK80" s="42">
        <v>0</v>
      </c>
      <c r="BL80" s="42">
        <v>0</v>
      </c>
      <c r="BM80" s="27">
        <f>BA80*BA$10+BB80*BB$10+BC80*BC$10+BD80*BD$10+BE80*BE$10+BF80*BF$10+BG80*BG$10+BH80*BH$10+BI80*BI$10+BJ80*BJ$10+BK$10*BK80+BL$10*BL80</f>
        <v>0</v>
      </c>
      <c r="BN80" s="112"/>
      <c r="BQ80" s="41">
        <v>0</v>
      </c>
      <c r="BR80" s="42">
        <v>0</v>
      </c>
      <c r="BS80" s="42">
        <v>0</v>
      </c>
      <c r="BT80" s="42">
        <v>0</v>
      </c>
      <c r="BU80" s="42">
        <v>0</v>
      </c>
      <c r="BV80" s="42">
        <v>0</v>
      </c>
      <c r="BW80" s="42">
        <v>0</v>
      </c>
      <c r="BX80" s="42">
        <v>0</v>
      </c>
      <c r="BY80" s="42">
        <v>0</v>
      </c>
      <c r="BZ80" s="42">
        <v>0</v>
      </c>
      <c r="CA80" s="42">
        <v>0</v>
      </c>
      <c r="CB80" s="42">
        <v>0</v>
      </c>
      <c r="CC80" s="27">
        <f>BQ80*BQ$10+BR80*BR$10+BS80*BS$10+BT80*BT$10+BU80*BU$10+BV80*BV$10+BW80*BW$10+BX80*BX$10+BY80*BY$10+BZ80*BZ$10+CA$10*CA80+CB$10*CB80</f>
        <v>0</v>
      </c>
      <c r="CD80" s="112"/>
    </row>
    <row r="81" spans="1:82" ht="15" customHeight="1" thickBot="1" x14ac:dyDescent="0.3">
      <c r="A81" s="137"/>
      <c r="B81" s="141"/>
      <c r="C81" s="142"/>
      <c r="D81" s="47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6">
        <f>P78+P79+P80</f>
        <v>0</v>
      </c>
      <c r="Q81" s="113"/>
      <c r="T81" s="47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6">
        <f>AF78+AF79+AF80</f>
        <v>0</v>
      </c>
      <c r="AG81" s="113"/>
      <c r="AK81" s="47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6">
        <f>AW78+AW79+AW80</f>
        <v>0</v>
      </c>
      <c r="AX81" s="113"/>
      <c r="BA81" s="47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6">
        <f>BM78+BM79+BM80</f>
        <v>0</v>
      </c>
      <c r="BN81" s="113"/>
      <c r="BQ81" s="47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6">
        <f>CC78+CC79+CC80</f>
        <v>0</v>
      </c>
      <c r="CD81" s="113"/>
    </row>
    <row r="82" spans="1:82" ht="14.25" customHeight="1" x14ac:dyDescent="0.2">
      <c r="A82" s="137"/>
      <c r="B82" s="141"/>
      <c r="C82" s="142"/>
      <c r="D82" s="10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27">
        <f>D82*D$11+E82*E$11+F82*F$11+G82*G$11+H82*H$11+I82*I$11+J82*J$11+K82*K$11+L82*L$11+M82*M$11+N$11*N82+O$11*O82</f>
        <v>0</v>
      </c>
      <c r="Q82" s="114">
        <f>P85*1000/(MAX(P$21,P$29,P$37,P$45,P$53,P$61,P$69,P$77,P$85,P$93))</f>
        <v>0</v>
      </c>
      <c r="T82" s="10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27">
        <f>T82*T$11+U82*U$11+V82*V$11+W82*W$11+X82*X$11+Y82*Y$11+Z82*Z$11+AA82*AA$11+AB82*AB$11+AC82*AC$11+AD$11*AD82+AE$11*AE82</f>
        <v>0</v>
      </c>
      <c r="AG82" s="114">
        <f>AF85*1000/(MAX(AF$21,AF$29,AF$37,AF$45,AF$53,AF$61,AF$69,AF$77,AF$85,AF$93))</f>
        <v>0</v>
      </c>
      <c r="AK82" s="10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  <c r="AV82" s="11">
        <v>0</v>
      </c>
      <c r="AW82" s="27">
        <f>AK82*AK$11+AL82*AL$11+AM82*AM$11+AN82*AN$11+AO82*AO$11+AP82*AP$11+AQ82*AQ$11+AR82*AR$11+AS82*AS$11+AT82*AT$11+AU$11*AU82+AV$11*AV82</f>
        <v>0</v>
      </c>
      <c r="AX82" s="114">
        <f>AW85*1000/(MAX(AW$21,AW$29,AW$37,AW$45,AW$53,AW$61,AW$69,AW$77,AW$85,AW$93))</f>
        <v>0</v>
      </c>
      <c r="BA82" s="10">
        <v>0</v>
      </c>
      <c r="BB82" s="11">
        <v>0</v>
      </c>
      <c r="BC82" s="11">
        <v>0</v>
      </c>
      <c r="BD82" s="11">
        <v>0</v>
      </c>
      <c r="BE82" s="11">
        <v>0</v>
      </c>
      <c r="BF82" s="11">
        <v>0</v>
      </c>
      <c r="BG82" s="11">
        <v>0</v>
      </c>
      <c r="BH82" s="11">
        <v>0</v>
      </c>
      <c r="BI82" s="11">
        <v>0</v>
      </c>
      <c r="BJ82" s="11">
        <v>0</v>
      </c>
      <c r="BK82" s="11">
        <v>0</v>
      </c>
      <c r="BL82" s="11">
        <v>0</v>
      </c>
      <c r="BM82" s="27">
        <f>BA82*BA$11+BB82*BB$11+BC82*BC$11+BD82*BD$11+BE82*BE$11+BF82*BF$11+BG82*BG$11+BH82*BH$11+BI82*BI$11+BJ82*BJ$11+BK$11*BK82+BL$11*BL82</f>
        <v>0</v>
      </c>
      <c r="BN82" s="114" t="e">
        <f>BM85*1000/(MAX(BM$21,BM$29,BM$37,BM$45,BM$53,BM$61,BM$69,BM$77,BM$85,BM$93))</f>
        <v>#DIV/0!</v>
      </c>
      <c r="BQ82" s="10">
        <v>0</v>
      </c>
      <c r="BR82" s="11">
        <v>0</v>
      </c>
      <c r="BS82" s="11">
        <v>0</v>
      </c>
      <c r="BT82" s="11">
        <v>0</v>
      </c>
      <c r="BU82" s="11">
        <v>0</v>
      </c>
      <c r="BV82" s="11">
        <v>0</v>
      </c>
      <c r="BW82" s="11">
        <v>0</v>
      </c>
      <c r="BX82" s="11">
        <v>0</v>
      </c>
      <c r="BY82" s="11">
        <v>0</v>
      </c>
      <c r="BZ82" s="11">
        <v>0</v>
      </c>
      <c r="CA82" s="11">
        <v>0</v>
      </c>
      <c r="CB82" s="11">
        <v>0</v>
      </c>
      <c r="CC82" s="27">
        <f>BQ82*BQ$11+BR82*BR$11+BS82*BS$11+BT82*BT$11+BU82*BU$11+BV82*BV$11+BW82*BW$11+BX82*BX$11+BY82*BY$11+BZ82*BZ$11+CA$11*CA82+CB$11*CB82</f>
        <v>0</v>
      </c>
      <c r="CD82" s="114">
        <f>CC85*1000/(MAX(CC$21,CC$29,CC$37,CC$45,CC$53,CC$61,CC$69,CC$77,CC$85,CC$93))</f>
        <v>0</v>
      </c>
    </row>
    <row r="83" spans="1:82" ht="12.75" customHeight="1" thickBot="1" x14ac:dyDescent="0.25">
      <c r="A83" s="137"/>
      <c r="B83" s="141"/>
      <c r="C83" s="142"/>
      <c r="D83" s="13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7">
        <f>D83*D$11+E83*E$11+F83*F$11+G83*G$11+H83*H$11+I83*I$11+J83*J$11+K83*K$11+L83*L$11+M83*M$11+N$11*N83+O$11*O83</f>
        <v>0</v>
      </c>
      <c r="Q83" s="115"/>
      <c r="T83" s="13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27">
        <f>T83*T$11+U83*U$11+V83*V$11+W83*W$11+X83*X$11+Y83*Y$11+Z83*Z$11+AA83*AA$11+AB83*AB$11+AC83*AC$11+AD$11*AD83+AE$11*AE83</f>
        <v>0</v>
      </c>
      <c r="AG83" s="115"/>
      <c r="AK83" s="13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27">
        <f>AK83*AK$11+AL83*AL$11+AM83*AM$11+AN83*AN$11+AO83*AO$11+AP83*AP$11+AQ83*AQ$11+AR83*AR$11+AS83*AS$11+AT83*AT$11+AU$11*AU83+AV$11*AV83</f>
        <v>0</v>
      </c>
      <c r="AX83" s="115"/>
      <c r="BA83" s="13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27">
        <f>BA83*BA$11+BB83*BB$11+BC83*BC$11+BD83*BD$11+BE83*BE$11+BF83*BF$11+BG83*BG$11+BH83*BH$11+BI83*BI$11+BJ83*BJ$11+BK$11*BK83+BL$11*BL83</f>
        <v>0</v>
      </c>
      <c r="BN83" s="115"/>
      <c r="BQ83" s="13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27">
        <f>BQ83*BQ$11+BR83*BR$11+BS83*BS$11+BT83*BT$11+BU83*BU$11+BV83*BV$11+BW83*BW$11+BX83*BX$11+BY83*BY$11+BZ83*BZ$11+CA$11*CA83+CB$11*CB83</f>
        <v>0</v>
      </c>
      <c r="CD83" s="115"/>
    </row>
    <row r="84" spans="1:82" ht="12.75" customHeight="1" thickBot="1" x14ac:dyDescent="0.25">
      <c r="A84" s="137"/>
      <c r="B84" s="36" t="s">
        <v>9</v>
      </c>
      <c r="C84" s="36" t="s">
        <v>91</v>
      </c>
      <c r="D84" s="13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7">
        <f>D84*D$11+E84*E$11+F84*F$11+G84*G$11+H84*H$11+I84*I$11+J84*J$11+K84*K$11+L84*L$11+M84*M$11+N$11*N84+O$11*O84</f>
        <v>0</v>
      </c>
      <c r="Q84" s="115"/>
      <c r="T84" s="13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27">
        <f>T84*T$11+U84*U$11+V84*V$11+W84*W$11+X84*X$11+Y84*Y$11+Z84*Z$11+AA84*AA$11+AB84*AB$11+AC84*AC$11+AD$11*AD84+AE$11*AE84</f>
        <v>0</v>
      </c>
      <c r="AG84" s="115"/>
      <c r="AK84" s="13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27">
        <f>AK84*AK$11+AL84*AL$11+AM84*AM$11+AN84*AN$11+AO84*AO$11+AP84*AP$11+AQ84*AQ$11+AR84*AR$11+AS84*AS$11+AT84*AT$11+AU$11*AU84+AV$11*AV84</f>
        <v>0</v>
      </c>
      <c r="AX84" s="115"/>
      <c r="BA84" s="13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27">
        <f>BA84*BA$11+BB84*BB$11+BC84*BC$11+BD84*BD$11+BE84*BE$11+BF84*BF$11+BG84*BG$11+BH84*BH$11+BI84*BI$11+BJ84*BJ$11+BK$11*BK84+BL$11*BL84</f>
        <v>0</v>
      </c>
      <c r="BN84" s="115"/>
      <c r="BQ84" s="13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0</v>
      </c>
      <c r="CC84" s="27">
        <f>BQ84*BQ$11+BR84*BR$11+BS84*BS$11+BT84*BT$11+BU84*BU$11+BV84*BV$11+BW84*BW$11+BX84*BX$11+BY84*BY$11+BZ84*BZ$11+CA$11*CA84+CB$11*CB84</f>
        <v>0</v>
      </c>
      <c r="CD84" s="115"/>
    </row>
    <row r="85" spans="1:82" ht="15" customHeight="1" thickBot="1" x14ac:dyDescent="0.3">
      <c r="A85" s="138"/>
      <c r="B85" s="37">
        <f>Q78</f>
        <v>0</v>
      </c>
      <c r="C85" s="38">
        <f>Q82</f>
        <v>0</v>
      </c>
      <c r="D85" s="47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35">
        <f>P82+P83+P84</f>
        <v>0</v>
      </c>
      <c r="Q85" s="116"/>
      <c r="T85" s="47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35">
        <f>AF82+AF83+AF84</f>
        <v>0</v>
      </c>
      <c r="AG85" s="116"/>
      <c r="AK85" s="47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35">
        <f>AW82+AW83+AW84</f>
        <v>0</v>
      </c>
      <c r="AX85" s="116"/>
      <c r="BA85" s="47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35">
        <f>BM82+BM83+BM84</f>
        <v>0</v>
      </c>
      <c r="BN85" s="116"/>
      <c r="BQ85" s="47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35">
        <f>CC82+CC83+CC84</f>
        <v>0</v>
      </c>
      <c r="CD85" s="116"/>
    </row>
    <row r="86" spans="1:82" ht="14.25" customHeight="1" x14ac:dyDescent="0.2">
      <c r="A86" s="136" t="e">
        <f>Clasifficación!#REF!</f>
        <v>#REF!</v>
      </c>
      <c r="B86" s="139" t="e">
        <f>Clasifficación!#REF!</f>
        <v>#REF!</v>
      </c>
      <c r="C86" s="140"/>
      <c r="D86" s="39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26">
        <f>D86*D$10+E86*E$10+F86*F$10+G86*G$10+H86*H$10+I86*I$10+J86*J$10+K86*K$10+L86*L$10+M86*M$10+N$10*N86+O$10*O86</f>
        <v>0</v>
      </c>
      <c r="Q86" s="111">
        <f>P89*1000/(MAX(P$17,P$25,P$33,P$41,P$49,P$57,P$65,P$73,P$81,P$89))</f>
        <v>0</v>
      </c>
      <c r="T86" s="39">
        <v>0</v>
      </c>
      <c r="U86" s="40">
        <v>0</v>
      </c>
      <c r="V86" s="40">
        <v>0</v>
      </c>
      <c r="W86" s="40">
        <v>0</v>
      </c>
      <c r="X86" s="40">
        <v>0</v>
      </c>
      <c r="Y86" s="40">
        <v>0</v>
      </c>
      <c r="Z86" s="40">
        <v>0</v>
      </c>
      <c r="AA86" s="40">
        <v>0</v>
      </c>
      <c r="AB86" s="40">
        <v>0</v>
      </c>
      <c r="AC86" s="40">
        <v>0</v>
      </c>
      <c r="AD86" s="40">
        <v>0</v>
      </c>
      <c r="AE86" s="40">
        <v>0</v>
      </c>
      <c r="AF86" s="26">
        <f>T86*T$10+U86*U$10+V86*V$10+W86*W$10+X86*X$10+Y86*Y$10+Z86*Z$10+AA86*AA$10+AB86*AB$10+AC86*AC$10+AD$10*AD86+AE$10*AE86</f>
        <v>0</v>
      </c>
      <c r="AG86" s="111">
        <f>AF89*1000/(MAX(AF$17,AF$25,AF$33,AF$41,AF$49,AF$57,AF$65,AF$73,AF$81,AF$89))</f>
        <v>0</v>
      </c>
      <c r="AK86" s="39">
        <v>0</v>
      </c>
      <c r="AL86" s="40">
        <v>0</v>
      </c>
      <c r="AM86" s="40">
        <v>0</v>
      </c>
      <c r="AN86" s="40">
        <v>0</v>
      </c>
      <c r="AO86" s="40">
        <v>0</v>
      </c>
      <c r="AP86" s="40">
        <v>0</v>
      </c>
      <c r="AQ86" s="40">
        <v>0</v>
      </c>
      <c r="AR86" s="40">
        <v>0</v>
      </c>
      <c r="AS86" s="40">
        <v>0</v>
      </c>
      <c r="AT86" s="40">
        <v>0</v>
      </c>
      <c r="AU86" s="40">
        <v>0</v>
      </c>
      <c r="AV86" s="40">
        <v>0</v>
      </c>
      <c r="AW86" s="26">
        <f>AK86*AK$10+AL86*AL$10+AM86*AM$10+AN86*AN$10+AO86*AO$10+AP86*AP$10+AQ86*AQ$10+AR86*AR$10+AS86*AS$10+AT86*AT$10+AU$10*AU86+AV$10*AV86</f>
        <v>0</v>
      </c>
      <c r="AX86" s="111">
        <f>AW89*1000/(MAX(AW$17,AW$25,AW$33,AW$41,AW$49,AW$57,AW$65,AW$73,AW$81,AW$89))</f>
        <v>0</v>
      </c>
      <c r="BA86" s="39">
        <v>0</v>
      </c>
      <c r="BB86" s="40">
        <v>0</v>
      </c>
      <c r="BC86" s="40">
        <v>0</v>
      </c>
      <c r="BD86" s="40">
        <v>0</v>
      </c>
      <c r="BE86" s="40">
        <v>0</v>
      </c>
      <c r="BF86" s="40">
        <v>0</v>
      </c>
      <c r="BG86" s="40">
        <v>0</v>
      </c>
      <c r="BH86" s="40">
        <v>0</v>
      </c>
      <c r="BI86" s="40">
        <v>0</v>
      </c>
      <c r="BJ86" s="40">
        <v>0</v>
      </c>
      <c r="BK86" s="40">
        <v>0</v>
      </c>
      <c r="BL86" s="40">
        <v>0</v>
      </c>
      <c r="BM86" s="26">
        <f>BA86*BA$10+BB86*BB$10+BC86*BC$10+BD86*BD$10+BE86*BE$10+BF86*BF$10+BG86*BG$10+BH86*BH$10+BI86*BI$10+BJ86*BJ$10+BK$10*BK86+BL$10*BL86</f>
        <v>0</v>
      </c>
      <c r="BN86" s="111">
        <f>BM89*1000/(MAX(BM$17,BM$25,BM$33,BM$41,BM$49,BM$57,BM$65,BM$73,BM$81,BM$89))</f>
        <v>0</v>
      </c>
      <c r="BQ86" s="39">
        <v>0</v>
      </c>
      <c r="BR86" s="40">
        <v>0</v>
      </c>
      <c r="BS86" s="40">
        <v>0</v>
      </c>
      <c r="BT86" s="40">
        <v>0</v>
      </c>
      <c r="BU86" s="40">
        <v>0</v>
      </c>
      <c r="BV86" s="40">
        <v>0</v>
      </c>
      <c r="BW86" s="40">
        <v>0</v>
      </c>
      <c r="BX86" s="40">
        <v>0</v>
      </c>
      <c r="BY86" s="40">
        <v>0</v>
      </c>
      <c r="BZ86" s="40">
        <v>0</v>
      </c>
      <c r="CA86" s="40">
        <v>0</v>
      </c>
      <c r="CB86" s="40">
        <v>0</v>
      </c>
      <c r="CC86" s="26">
        <f>BQ86*BQ$10+BR86*BR$10+BS86*BS$10+BT86*BT$10+BU86*BU$10+BV86*BV$10+BW86*BW$10+BX86*BX$10+BY86*BY$10+BZ86*BZ$10+CA$10*CA86+CB$10*CB86</f>
        <v>0</v>
      </c>
      <c r="CD86" s="111">
        <f>CC89*1000/(MAX(CC$17,CC$25,CC$33,CC$41,CC$49,CC$57,CC$65,CC$73,CC$81,CC$89))</f>
        <v>0</v>
      </c>
    </row>
    <row r="87" spans="1:82" ht="12.75" customHeight="1" x14ac:dyDescent="0.2">
      <c r="A87" s="137"/>
      <c r="B87" s="141"/>
      <c r="C87" s="142"/>
      <c r="D87" s="41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27">
        <f>D87*D$10+E87*E$10+F87*F$10+G87*G$10+H87*H$10+I87*I$10+J87*J$10+K87*K$10+L87*L$10+M87*M$10+N$10*N87+O$10*O87</f>
        <v>0</v>
      </c>
      <c r="Q87" s="112"/>
      <c r="T87" s="41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  <c r="AF87" s="27">
        <f>T87*T$10+U87*U$10+V87*V$10+W87*W$10+X87*X$10+Y87*Y$10+Z87*Z$10+AA87*AA$10+AB87*AB$10+AC87*AC$10+AD$10*AD87+AE$10*AE87</f>
        <v>0</v>
      </c>
      <c r="AG87" s="112"/>
      <c r="AK87" s="41">
        <v>0</v>
      </c>
      <c r="AL87" s="42">
        <v>0</v>
      </c>
      <c r="AM87" s="42">
        <v>0</v>
      </c>
      <c r="AN87" s="42">
        <v>0</v>
      </c>
      <c r="AO87" s="42">
        <v>0</v>
      </c>
      <c r="AP87" s="42">
        <v>0</v>
      </c>
      <c r="AQ87" s="42">
        <v>0</v>
      </c>
      <c r="AR87" s="42">
        <v>0</v>
      </c>
      <c r="AS87" s="42">
        <v>0</v>
      </c>
      <c r="AT87" s="42">
        <v>0</v>
      </c>
      <c r="AU87" s="42">
        <v>0</v>
      </c>
      <c r="AV87" s="42">
        <v>0</v>
      </c>
      <c r="AW87" s="27">
        <f>AK87*AK$10+AL87*AL$10+AM87*AM$10+AN87*AN$10+AO87*AO$10+AP87*AP$10+AQ87*AQ$10+AR87*AR$10+AS87*AS$10+AT87*AT$10+AU$10*AU87+AV$10*AV87</f>
        <v>0</v>
      </c>
      <c r="AX87" s="112"/>
      <c r="BA87" s="41">
        <v>0</v>
      </c>
      <c r="BB87" s="42">
        <v>0</v>
      </c>
      <c r="BC87" s="42">
        <v>0</v>
      </c>
      <c r="BD87" s="42">
        <v>0</v>
      </c>
      <c r="BE87" s="42">
        <v>0</v>
      </c>
      <c r="BF87" s="42">
        <v>0</v>
      </c>
      <c r="BG87" s="42">
        <v>0</v>
      </c>
      <c r="BH87" s="42">
        <v>0</v>
      </c>
      <c r="BI87" s="42">
        <v>0</v>
      </c>
      <c r="BJ87" s="42">
        <v>0</v>
      </c>
      <c r="BK87" s="42">
        <v>0</v>
      </c>
      <c r="BL87" s="42">
        <v>0</v>
      </c>
      <c r="BM87" s="27">
        <f>BA87*BA$10+BB87*BB$10+BC87*BC$10+BD87*BD$10+BE87*BE$10+BF87*BF$10+BG87*BG$10+BH87*BH$10+BI87*BI$10+BJ87*BJ$10+BK$10*BK87+BL$10*BL87</f>
        <v>0</v>
      </c>
      <c r="BN87" s="112"/>
      <c r="BQ87" s="41">
        <v>0</v>
      </c>
      <c r="BR87" s="42">
        <v>0</v>
      </c>
      <c r="BS87" s="42">
        <v>0</v>
      </c>
      <c r="BT87" s="42">
        <v>0</v>
      </c>
      <c r="BU87" s="42">
        <v>0</v>
      </c>
      <c r="BV87" s="42">
        <v>0</v>
      </c>
      <c r="BW87" s="42">
        <v>0</v>
      </c>
      <c r="BX87" s="42">
        <v>0</v>
      </c>
      <c r="BY87" s="42">
        <v>0</v>
      </c>
      <c r="BZ87" s="42">
        <v>0</v>
      </c>
      <c r="CA87" s="42">
        <v>0</v>
      </c>
      <c r="CB87" s="42">
        <v>0</v>
      </c>
      <c r="CC87" s="27">
        <f>BQ87*BQ$10+BR87*BR$10+BS87*BS$10+BT87*BT$10+BU87*BU$10+BV87*BV$10+BW87*BW$10+BX87*BX$10+BY87*BY$10+BZ87*BZ$10+CA$10*CA87+CB$10*CB87</f>
        <v>0</v>
      </c>
      <c r="CD87" s="112"/>
    </row>
    <row r="88" spans="1:82" ht="12.75" customHeight="1" x14ac:dyDescent="0.2">
      <c r="A88" s="137"/>
      <c r="B88" s="141"/>
      <c r="C88" s="142"/>
      <c r="D88" s="41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27">
        <f>D88*D$10+E88*E$10+F88*F$10+G88*G$10+H88*H$10+I88*I$10+J88*J$10+K88*K$10+L88*L$10+M88*M$10+N$10*N88+O$10*O88</f>
        <v>0</v>
      </c>
      <c r="Q88" s="112"/>
      <c r="T88" s="41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  <c r="AF88" s="27">
        <f>T88*T$10+U88*U$10+V88*V$10+W88*W$10+X88*X$10+Y88*Y$10+Z88*Z$10+AA88*AA$10+AB88*AB$10+AC88*AC$10+AD$10*AD88+AE$10*AE88</f>
        <v>0</v>
      </c>
      <c r="AG88" s="112"/>
      <c r="AK88" s="41">
        <v>0</v>
      </c>
      <c r="AL88" s="42">
        <v>0</v>
      </c>
      <c r="AM88" s="42">
        <v>0</v>
      </c>
      <c r="AN88" s="42">
        <v>0</v>
      </c>
      <c r="AO88" s="42">
        <v>0</v>
      </c>
      <c r="AP88" s="42">
        <v>0</v>
      </c>
      <c r="AQ88" s="42">
        <v>0</v>
      </c>
      <c r="AR88" s="42">
        <v>0</v>
      </c>
      <c r="AS88" s="42">
        <v>0</v>
      </c>
      <c r="AT88" s="42">
        <v>0</v>
      </c>
      <c r="AU88" s="42">
        <v>0</v>
      </c>
      <c r="AV88" s="42">
        <v>0</v>
      </c>
      <c r="AW88" s="27">
        <f>AK88*AK$10+AL88*AL$10+AM88*AM$10+AN88*AN$10+AO88*AO$10+AP88*AP$10+AQ88*AQ$10+AR88*AR$10+AS88*AS$10+AT88*AT$10+AU$10*AU88+AV$10*AV88</f>
        <v>0</v>
      </c>
      <c r="AX88" s="112"/>
      <c r="BA88" s="41">
        <v>0</v>
      </c>
      <c r="BB88" s="42">
        <v>0</v>
      </c>
      <c r="BC88" s="42">
        <v>0</v>
      </c>
      <c r="BD88" s="42">
        <v>0</v>
      </c>
      <c r="BE88" s="42">
        <v>0</v>
      </c>
      <c r="BF88" s="42">
        <v>0</v>
      </c>
      <c r="BG88" s="42">
        <v>0</v>
      </c>
      <c r="BH88" s="42">
        <v>0</v>
      </c>
      <c r="BI88" s="42">
        <v>0</v>
      </c>
      <c r="BJ88" s="42">
        <v>0</v>
      </c>
      <c r="BK88" s="42">
        <v>0</v>
      </c>
      <c r="BL88" s="42">
        <v>0</v>
      </c>
      <c r="BM88" s="27">
        <f>BA88*BA$10+BB88*BB$10+BC88*BC$10+BD88*BD$10+BE88*BE$10+BF88*BF$10+BG88*BG$10+BH88*BH$10+BI88*BI$10+BJ88*BJ$10+BK$10*BK88+BL$10*BL88</f>
        <v>0</v>
      </c>
      <c r="BN88" s="112"/>
      <c r="BQ88" s="41">
        <v>0</v>
      </c>
      <c r="BR88" s="42">
        <v>0</v>
      </c>
      <c r="BS88" s="42">
        <v>0</v>
      </c>
      <c r="BT88" s="42">
        <v>0</v>
      </c>
      <c r="BU88" s="42">
        <v>0</v>
      </c>
      <c r="BV88" s="42">
        <v>0</v>
      </c>
      <c r="BW88" s="42">
        <v>0</v>
      </c>
      <c r="BX88" s="42">
        <v>0</v>
      </c>
      <c r="BY88" s="42">
        <v>0</v>
      </c>
      <c r="BZ88" s="42">
        <v>0</v>
      </c>
      <c r="CA88" s="42">
        <v>0</v>
      </c>
      <c r="CB88" s="42">
        <v>0</v>
      </c>
      <c r="CC88" s="27">
        <f>BQ88*BQ$10+BR88*BR$10+BS88*BS$10+BT88*BT$10+BU88*BU$10+BV88*BV$10+BW88*BW$10+BX88*BX$10+BY88*BY$10+BZ88*BZ$10+CA$10*CA88+CB$10*CB88</f>
        <v>0</v>
      </c>
      <c r="CD88" s="112"/>
    </row>
    <row r="89" spans="1:82" ht="15" customHeight="1" thickBot="1" x14ac:dyDescent="0.3">
      <c r="A89" s="137"/>
      <c r="B89" s="141"/>
      <c r="C89" s="142"/>
      <c r="D89" s="47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6">
        <f>P86+P87+P88</f>
        <v>0</v>
      </c>
      <c r="Q89" s="113"/>
      <c r="T89" s="47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6">
        <f>AF86+AF87+AF88</f>
        <v>0</v>
      </c>
      <c r="AG89" s="113"/>
      <c r="AK89" s="47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6">
        <f>AW86+AW87+AW88</f>
        <v>0</v>
      </c>
      <c r="AX89" s="113"/>
      <c r="BA89" s="47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6">
        <f>BM86+BM87+BM88</f>
        <v>0</v>
      </c>
      <c r="BN89" s="113"/>
      <c r="BQ89" s="47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6">
        <f>CC86+CC87+CC88</f>
        <v>0</v>
      </c>
      <c r="CD89" s="113"/>
    </row>
    <row r="90" spans="1:82" ht="14.25" customHeight="1" x14ac:dyDescent="0.2">
      <c r="A90" s="137"/>
      <c r="B90" s="141"/>
      <c r="C90" s="142"/>
      <c r="D90" s="10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27">
        <f>D90*D$11+E90*E$11+F90*F$11+G90*G$11+H90*H$11+I90*I$11+J90*J$11+K90*K$11+L90*L$11+M90*M$11+N$11*N90+O$11*O90</f>
        <v>0</v>
      </c>
      <c r="Q90" s="114">
        <f>P93*1000/(MAX(P$21,P$29,P$37,P$45,P$53,P$61,P$69,P$77,P$85,P$93))</f>
        <v>0</v>
      </c>
      <c r="T90" s="10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27">
        <f>T90*T$11+U90*U$11+V90*V$11+W90*W$11+X90*X$11+Y90*Y$11+Z90*Z$11+AA90*AA$11+AB90*AB$11+AC90*AC$11+AD$11*AD90+AE$11*AE90</f>
        <v>0</v>
      </c>
      <c r="AG90" s="114">
        <f>AF93*1000/(MAX(AF$21,AF$29,AF$37,AF$45,AF$53,AF$61,AF$69,AF$77,AF$85,AF$93))</f>
        <v>0</v>
      </c>
      <c r="AK90" s="10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  <c r="AV90" s="11">
        <v>0</v>
      </c>
      <c r="AW90" s="27">
        <f>AK90*AK$11+AL90*AL$11+AM90*AM$11+AN90*AN$11+AO90*AO$11+AP90*AP$11+AQ90*AQ$11+AR90*AR$11+AS90*AS$11+AT90*AT$11+AU$11*AU90+AV$11*AV90</f>
        <v>0</v>
      </c>
      <c r="AX90" s="114">
        <f>AW93*1000/(MAX(AW$21,AW$29,AW$37,AW$45,AW$53,AW$61,AW$69,AW$77,AW$85,AW$93))</f>
        <v>0</v>
      </c>
      <c r="BA90" s="10">
        <v>0</v>
      </c>
      <c r="BB90" s="11">
        <v>0</v>
      </c>
      <c r="BC90" s="11">
        <v>0</v>
      </c>
      <c r="BD90" s="11">
        <v>0</v>
      </c>
      <c r="BE90" s="11">
        <v>0</v>
      </c>
      <c r="BF90" s="11">
        <v>0</v>
      </c>
      <c r="BG90" s="11">
        <v>0</v>
      </c>
      <c r="BH90" s="11">
        <v>0</v>
      </c>
      <c r="BI90" s="11">
        <v>0</v>
      </c>
      <c r="BJ90" s="11">
        <v>0</v>
      </c>
      <c r="BK90" s="11">
        <v>0</v>
      </c>
      <c r="BL90" s="11">
        <v>0</v>
      </c>
      <c r="BM90" s="27">
        <f>BA90*BA$11+BB90*BB$11+BC90*BC$11+BD90*BD$11+BE90*BE$11+BF90*BF$11+BG90*BG$11+BH90*BH$11+BI90*BI$11+BJ90*BJ$11+BK$11*BK90+BL$11*BL90</f>
        <v>0</v>
      </c>
      <c r="BN90" s="114" t="e">
        <f>BM93*1000/(MAX(BM$21,BM$29,BM$37,BM$45,BM$53,BM$61,BM$69,BM$77,BM$85,BM$93))</f>
        <v>#DIV/0!</v>
      </c>
      <c r="BQ90" s="10">
        <v>0</v>
      </c>
      <c r="BR90" s="11">
        <v>0</v>
      </c>
      <c r="BS90" s="11">
        <v>0</v>
      </c>
      <c r="BT90" s="11">
        <v>0</v>
      </c>
      <c r="BU90" s="11">
        <v>0</v>
      </c>
      <c r="BV90" s="11">
        <v>0</v>
      </c>
      <c r="BW90" s="11">
        <v>0</v>
      </c>
      <c r="BX90" s="11">
        <v>0</v>
      </c>
      <c r="BY90" s="11">
        <v>0</v>
      </c>
      <c r="BZ90" s="11">
        <v>0</v>
      </c>
      <c r="CA90" s="11">
        <v>0</v>
      </c>
      <c r="CB90" s="11">
        <v>0</v>
      </c>
      <c r="CC90" s="27">
        <f>BQ90*BQ$11+BR90*BR$11+BS90*BS$11+BT90*BT$11+BU90*BU$11+BV90*BV$11+BW90*BW$11+BX90*BX$11+BY90*BY$11+BZ90*BZ$11+CA$11*CA90+CB$11*CB90</f>
        <v>0</v>
      </c>
      <c r="CD90" s="114">
        <f>CC93*1000/(MAX(CC$21,CC$29,CC$37,CC$45,CC$53,CC$61,CC$69,CC$77,CC$85,CC$93))</f>
        <v>0</v>
      </c>
    </row>
    <row r="91" spans="1:82" ht="12.75" customHeight="1" thickBot="1" x14ac:dyDescent="0.25">
      <c r="A91" s="137"/>
      <c r="B91" s="141"/>
      <c r="C91" s="142"/>
      <c r="D91" s="13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7">
        <f>D91*D$11+E91*E$11+F91*F$11+G91*G$11+H91*H$11+I91*I$11+J91*J$11+K91*K$11+L91*L$11+M91*M$11+N$11*N91+O$11*O91</f>
        <v>0</v>
      </c>
      <c r="Q91" s="115"/>
      <c r="T91" s="13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27">
        <f>T91*T$11+U91*U$11+V91*V$11+W91*W$11+X91*X$11+Y91*Y$11+Z91*Z$11+AA91*AA$11+AB91*AB$11+AC91*AC$11+AD$11*AD91+AE$11*AE91</f>
        <v>0</v>
      </c>
      <c r="AG91" s="115"/>
      <c r="AK91" s="13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4">
        <v>0</v>
      </c>
      <c r="AU91" s="14">
        <v>0</v>
      </c>
      <c r="AV91" s="14">
        <v>0</v>
      </c>
      <c r="AW91" s="27">
        <f>AK91*AK$11+AL91*AL$11+AM91*AM$11+AN91*AN$11+AO91*AO$11+AP91*AP$11+AQ91*AQ$11+AR91*AR$11+AS91*AS$11+AT91*AT$11+AU$11*AU91+AV$11*AV91</f>
        <v>0</v>
      </c>
      <c r="AX91" s="115"/>
      <c r="BA91" s="13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0</v>
      </c>
      <c r="BJ91" s="14">
        <v>0</v>
      </c>
      <c r="BK91" s="14">
        <v>0</v>
      </c>
      <c r="BL91" s="14">
        <v>0</v>
      </c>
      <c r="BM91" s="27">
        <f>BA91*BA$11+BB91*BB$11+BC91*BC$11+BD91*BD$11+BE91*BE$11+BF91*BF$11+BG91*BG$11+BH91*BH$11+BI91*BI$11+BJ91*BJ$11+BK$11*BK91+BL$11*BL91</f>
        <v>0</v>
      </c>
      <c r="BN91" s="115"/>
      <c r="BQ91" s="13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0</v>
      </c>
      <c r="BX91" s="14">
        <v>0</v>
      </c>
      <c r="BY91" s="14">
        <v>0</v>
      </c>
      <c r="BZ91" s="14">
        <v>0</v>
      </c>
      <c r="CA91" s="14">
        <v>0</v>
      </c>
      <c r="CB91" s="14">
        <v>0</v>
      </c>
      <c r="CC91" s="27">
        <f>BQ91*BQ$11+BR91*BR$11+BS91*BS$11+BT91*BT$11+BU91*BU$11+BV91*BV$11+BW91*BW$11+BX91*BX$11+BY91*BY$11+BZ91*BZ$11+CA$11*CA91+CB$11*CB91</f>
        <v>0</v>
      </c>
      <c r="CD91" s="115"/>
    </row>
    <row r="92" spans="1:82" ht="12.75" customHeight="1" thickBot="1" x14ac:dyDescent="0.25">
      <c r="A92" s="137"/>
      <c r="B92" s="36" t="s">
        <v>9</v>
      </c>
      <c r="C92" s="36" t="s">
        <v>91</v>
      </c>
      <c r="D92" s="13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7">
        <f>D92*D$11+E92*E$11+F92*F$11+G92*G$11+H92*H$11+I92*I$11+J92*J$11+K92*K$11+L92*L$11+M92*M$11+N$11*N92+O$11*O92</f>
        <v>0</v>
      </c>
      <c r="Q92" s="115"/>
      <c r="T92" s="13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27">
        <f>T92*T$11+U92*U$11+V92*V$11+W92*W$11+X92*X$11+Y92*Y$11+Z92*Z$11+AA92*AA$11+AB92*AB$11+AC92*AC$11+AD$11*AD92+AE$11*AE92</f>
        <v>0</v>
      </c>
      <c r="AG92" s="115"/>
      <c r="AK92" s="13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14">
        <v>0</v>
      </c>
      <c r="AW92" s="27">
        <f>AK92*AK$11+AL92*AL$11+AM92*AM$11+AN92*AN$11+AO92*AO$11+AP92*AP$11+AQ92*AQ$11+AR92*AR$11+AS92*AS$11+AT92*AT$11+AU$11*AU92+AV$11*AV92</f>
        <v>0</v>
      </c>
      <c r="AX92" s="115"/>
      <c r="BA92" s="13">
        <v>0</v>
      </c>
      <c r="BB92" s="14">
        <v>0</v>
      </c>
      <c r="BC92" s="14">
        <v>0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27">
        <f>BA92*BA$11+BB92*BB$11+BC92*BC$11+BD92*BD$11+BE92*BE$11+BF92*BF$11+BG92*BG$11+BH92*BH$11+BI92*BI$11+BJ92*BJ$11+BK$11*BK92+BL$11*BL92</f>
        <v>0</v>
      </c>
      <c r="BN92" s="115"/>
      <c r="BQ92" s="13">
        <v>0</v>
      </c>
      <c r="BR92" s="14">
        <v>0</v>
      </c>
      <c r="BS92" s="14">
        <v>0</v>
      </c>
      <c r="BT92" s="14">
        <v>0</v>
      </c>
      <c r="BU92" s="14">
        <v>0</v>
      </c>
      <c r="BV92" s="14">
        <v>0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14">
        <v>0</v>
      </c>
      <c r="CC92" s="27">
        <f>BQ92*BQ$11+BR92*BR$11+BS92*BS$11+BT92*BT$11+BU92*BU$11+BV92*BV$11+BW92*BW$11+BX92*BX$11+BY92*BY$11+BZ92*BZ$11+CA$11*CA92+CB$11*CB92</f>
        <v>0</v>
      </c>
      <c r="CD92" s="115"/>
    </row>
    <row r="93" spans="1:82" ht="15" customHeight="1" thickBot="1" x14ac:dyDescent="0.3">
      <c r="A93" s="138"/>
      <c r="B93" s="37">
        <f>Q86</f>
        <v>0</v>
      </c>
      <c r="C93" s="38">
        <f>Q90</f>
        <v>0</v>
      </c>
      <c r="D93" s="47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35">
        <f>P90+P91+P92</f>
        <v>0</v>
      </c>
      <c r="Q93" s="116"/>
      <c r="T93" s="47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35">
        <f>AF90+AF91+AF92</f>
        <v>0</v>
      </c>
      <c r="AG93" s="116"/>
      <c r="AK93" s="47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35">
        <f>AW90+AW91+AW92</f>
        <v>0</v>
      </c>
      <c r="AX93" s="116"/>
      <c r="BA93" s="47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35">
        <f>BM90+BM91+BM92</f>
        <v>0</v>
      </c>
      <c r="BN93" s="116"/>
      <c r="BQ93" s="47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35">
        <f>CC90+CC91+CC92</f>
        <v>0</v>
      </c>
      <c r="CD93" s="116"/>
    </row>
  </sheetData>
  <mergeCells count="215">
    <mergeCell ref="BN86:BN89"/>
    <mergeCell ref="BN90:BN93"/>
    <mergeCell ref="BN62:BN65"/>
    <mergeCell ref="BN66:BN69"/>
    <mergeCell ref="BN70:BN73"/>
    <mergeCell ref="BN74:BN77"/>
    <mergeCell ref="BN78:BN81"/>
    <mergeCell ref="BN82:BN85"/>
    <mergeCell ref="BN38:BN41"/>
    <mergeCell ref="BN42:BN45"/>
    <mergeCell ref="BN46:BN49"/>
    <mergeCell ref="BN50:BN53"/>
    <mergeCell ref="BN54:BN57"/>
    <mergeCell ref="BN58:BN61"/>
    <mergeCell ref="BN14:BN17"/>
    <mergeCell ref="BN18:BN21"/>
    <mergeCell ref="BN22:BN25"/>
    <mergeCell ref="BN26:BN29"/>
    <mergeCell ref="BN30:BN33"/>
    <mergeCell ref="BN34:BN37"/>
    <mergeCell ref="BJ4:BJ9"/>
    <mergeCell ref="BK4:BK9"/>
    <mergeCell ref="BL4:BL9"/>
    <mergeCell ref="BM10:BN10"/>
    <mergeCell ref="BM11:BN11"/>
    <mergeCell ref="BA12:BH12"/>
    <mergeCell ref="BM12:BM13"/>
    <mergeCell ref="BN12:BN13"/>
    <mergeCell ref="BA1:BN3"/>
    <mergeCell ref="BA4:BA9"/>
    <mergeCell ref="BB4:BB9"/>
    <mergeCell ref="BC4:BC9"/>
    <mergeCell ref="BD4:BD9"/>
    <mergeCell ref="BE4:BE9"/>
    <mergeCell ref="BF4:BF9"/>
    <mergeCell ref="BG4:BG9"/>
    <mergeCell ref="BH4:BH9"/>
    <mergeCell ref="BI4:BI9"/>
    <mergeCell ref="AG86:AG89"/>
    <mergeCell ref="AG90:AG93"/>
    <mergeCell ref="AG62:AG65"/>
    <mergeCell ref="AG66:AG69"/>
    <mergeCell ref="AG70:AG73"/>
    <mergeCell ref="AG74:AG77"/>
    <mergeCell ref="AG78:AG81"/>
    <mergeCell ref="AG82:AG85"/>
    <mergeCell ref="AG38:AG41"/>
    <mergeCell ref="AG42:AG45"/>
    <mergeCell ref="AG46:AG49"/>
    <mergeCell ref="AG50:AG53"/>
    <mergeCell ref="AG54:AG57"/>
    <mergeCell ref="AG58:AG61"/>
    <mergeCell ref="AG14:AG17"/>
    <mergeCell ref="AG18:AG21"/>
    <mergeCell ref="AG22:AG25"/>
    <mergeCell ref="AG26:AG29"/>
    <mergeCell ref="AG30:AG33"/>
    <mergeCell ref="AG34:AG37"/>
    <mergeCell ref="AC4:AC9"/>
    <mergeCell ref="AD4:AD9"/>
    <mergeCell ref="AE4:AE9"/>
    <mergeCell ref="AF10:AG10"/>
    <mergeCell ref="AF11:AG11"/>
    <mergeCell ref="T12:AA12"/>
    <mergeCell ref="AF12:AF13"/>
    <mergeCell ref="AG12:AG13"/>
    <mergeCell ref="T1:AG3"/>
    <mergeCell ref="T4:T9"/>
    <mergeCell ref="U4:U9"/>
    <mergeCell ref="V4:V9"/>
    <mergeCell ref="W4:W9"/>
    <mergeCell ref="X4:X9"/>
    <mergeCell ref="Y4:Y9"/>
    <mergeCell ref="Z4:Z9"/>
    <mergeCell ref="AA4:AA9"/>
    <mergeCell ref="AB4:AB9"/>
    <mergeCell ref="A78:A85"/>
    <mergeCell ref="B78:C83"/>
    <mergeCell ref="Q78:Q81"/>
    <mergeCell ref="Q82:Q85"/>
    <mergeCell ref="A86:A93"/>
    <mergeCell ref="B86:C91"/>
    <mergeCell ref="Q86:Q89"/>
    <mergeCell ref="Q90:Q93"/>
    <mergeCell ref="A62:A69"/>
    <mergeCell ref="B62:C67"/>
    <mergeCell ref="Q62:Q65"/>
    <mergeCell ref="Q66:Q69"/>
    <mergeCell ref="A70:A77"/>
    <mergeCell ref="B70:C75"/>
    <mergeCell ref="Q70:Q73"/>
    <mergeCell ref="Q74:Q77"/>
    <mergeCell ref="A46:A53"/>
    <mergeCell ref="B46:C51"/>
    <mergeCell ref="Q46:Q49"/>
    <mergeCell ref="Q50:Q53"/>
    <mergeCell ref="A54:A61"/>
    <mergeCell ref="B54:C59"/>
    <mergeCell ref="Q54:Q57"/>
    <mergeCell ref="Q58:Q61"/>
    <mergeCell ref="A30:A37"/>
    <mergeCell ref="B30:C35"/>
    <mergeCell ref="Q30:Q33"/>
    <mergeCell ref="Q34:Q37"/>
    <mergeCell ref="A38:A45"/>
    <mergeCell ref="B38:C43"/>
    <mergeCell ref="Q38:Q41"/>
    <mergeCell ref="Q42:Q45"/>
    <mergeCell ref="A14:A21"/>
    <mergeCell ref="B14:C19"/>
    <mergeCell ref="Q14:Q17"/>
    <mergeCell ref="Q18:Q21"/>
    <mergeCell ref="A22:A29"/>
    <mergeCell ref="B22:C27"/>
    <mergeCell ref="Q22:Q25"/>
    <mergeCell ref="Q26:Q29"/>
    <mergeCell ref="P10:Q10"/>
    <mergeCell ref="B11:C11"/>
    <mergeCell ref="P11:Q11"/>
    <mergeCell ref="B12:C12"/>
    <mergeCell ref="D12:K12"/>
    <mergeCell ref="P12:P13"/>
    <mergeCell ref="Q12:Q13"/>
    <mergeCell ref="K4:K9"/>
    <mergeCell ref="L4:L9"/>
    <mergeCell ref="M4:M9"/>
    <mergeCell ref="N4:N9"/>
    <mergeCell ref="O4:O9"/>
    <mergeCell ref="B10:C10"/>
    <mergeCell ref="D1:Q3"/>
    <mergeCell ref="A4:A13"/>
    <mergeCell ref="B4:C9"/>
    <mergeCell ref="D4:D9"/>
    <mergeCell ref="E4:E9"/>
    <mergeCell ref="F4:F9"/>
    <mergeCell ref="G4:G9"/>
    <mergeCell ref="H4:H9"/>
    <mergeCell ref="I4:I9"/>
    <mergeCell ref="J4:J9"/>
    <mergeCell ref="AK1:AX3"/>
    <mergeCell ref="AK4:AK9"/>
    <mergeCell ref="AL4:AL9"/>
    <mergeCell ref="AM4:AM9"/>
    <mergeCell ref="AN4:AN9"/>
    <mergeCell ref="AO4:AO9"/>
    <mergeCell ref="AP4:AP9"/>
    <mergeCell ref="AQ4:AQ9"/>
    <mergeCell ref="AR4:AR9"/>
    <mergeCell ref="AS4:AS9"/>
    <mergeCell ref="AT4:AT9"/>
    <mergeCell ref="AU4:AU9"/>
    <mergeCell ref="AV4:AV9"/>
    <mergeCell ref="AW10:AX10"/>
    <mergeCell ref="AW11:AX11"/>
    <mergeCell ref="AK12:AR12"/>
    <mergeCell ref="AW12:AW13"/>
    <mergeCell ref="AX12:AX13"/>
    <mergeCell ref="AX14:AX17"/>
    <mergeCell ref="AX18:AX21"/>
    <mergeCell ref="AX22:AX25"/>
    <mergeCell ref="AX26:AX29"/>
    <mergeCell ref="AX30:AX33"/>
    <mergeCell ref="AX34:AX37"/>
    <mergeCell ref="AX38:AX41"/>
    <mergeCell ref="AX42:AX45"/>
    <mergeCell ref="AX46:AX49"/>
    <mergeCell ref="AX50:AX53"/>
    <mergeCell ref="AX54:AX57"/>
    <mergeCell ref="AX58:AX61"/>
    <mergeCell ref="AX86:AX89"/>
    <mergeCell ref="AX90:AX93"/>
    <mergeCell ref="AX62:AX65"/>
    <mergeCell ref="AX66:AX69"/>
    <mergeCell ref="AX70:AX73"/>
    <mergeCell ref="AX74:AX77"/>
    <mergeCell ref="AX78:AX81"/>
    <mergeCell ref="AX82:AX85"/>
    <mergeCell ref="BQ1:CD3"/>
    <mergeCell ref="BQ4:BQ9"/>
    <mergeCell ref="BR4:BR9"/>
    <mergeCell ref="BS4:BS9"/>
    <mergeCell ref="BT4:BT9"/>
    <mergeCell ref="BU4:BU9"/>
    <mergeCell ref="BV4:BV9"/>
    <mergeCell ref="BW4:BW9"/>
    <mergeCell ref="BX4:BX9"/>
    <mergeCell ref="BY4:BY9"/>
    <mergeCell ref="BZ4:BZ9"/>
    <mergeCell ref="CA4:CA9"/>
    <mergeCell ref="CB4:CB9"/>
    <mergeCell ref="CC10:CD10"/>
    <mergeCell ref="CC11:CD11"/>
    <mergeCell ref="BQ12:BX12"/>
    <mergeCell ref="CC12:CC13"/>
    <mergeCell ref="CD12:CD13"/>
    <mergeCell ref="CD14:CD17"/>
    <mergeCell ref="CD18:CD21"/>
    <mergeCell ref="CD22:CD25"/>
    <mergeCell ref="CD26:CD29"/>
    <mergeCell ref="CD30:CD33"/>
    <mergeCell ref="CD34:CD37"/>
    <mergeCell ref="CD38:CD41"/>
    <mergeCell ref="CD42:CD45"/>
    <mergeCell ref="CD46:CD49"/>
    <mergeCell ref="CD50:CD53"/>
    <mergeCell ref="CD54:CD57"/>
    <mergeCell ref="CD58:CD61"/>
    <mergeCell ref="CD86:CD89"/>
    <mergeCell ref="CD90:CD93"/>
    <mergeCell ref="CD62:CD65"/>
    <mergeCell ref="CD66:CD69"/>
    <mergeCell ref="CD70:CD73"/>
    <mergeCell ref="CD74:CD77"/>
    <mergeCell ref="CD78:CD81"/>
    <mergeCell ref="CD82:CD85"/>
  </mergeCells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3"/>
  <sheetViews>
    <sheetView zoomScale="97" workbookViewId="0">
      <pane xSplit="3" ySplit="13" topLeftCell="S25" activePane="bottomRight" state="frozen"/>
      <selection pane="topRight" activeCell="D1" sqref="D1"/>
      <selection pane="bottomLeft" activeCell="A14" sqref="A14"/>
      <selection pane="bottomRight" activeCell="CB26" sqref="CB26"/>
    </sheetView>
  </sheetViews>
  <sheetFormatPr baseColWidth="10" defaultRowHeight="12.75" outlineLevelCol="1" x14ac:dyDescent="0.2"/>
  <cols>
    <col min="1" max="1" width="6" customWidth="1"/>
    <col min="2" max="2" width="12.28515625" customWidth="1"/>
    <col min="3" max="3" width="15" bestFit="1" customWidth="1"/>
    <col min="4" max="4" width="3.28515625" hidden="1" customWidth="1" outlineLevel="1"/>
    <col min="5" max="5" width="3.42578125" hidden="1" customWidth="1" outlineLevel="1"/>
    <col min="6" max="6" width="3.85546875" hidden="1" customWidth="1" outlineLevel="1"/>
    <col min="7" max="7" width="3.5703125" hidden="1" customWidth="1" outlineLevel="1"/>
    <col min="8" max="8" width="3.28515625" hidden="1" customWidth="1" outlineLevel="1"/>
    <col min="9" max="9" width="2.85546875" hidden="1" customWidth="1" outlineLevel="1"/>
    <col min="10" max="10" width="3.28515625" hidden="1" customWidth="1" outlineLevel="1"/>
    <col min="11" max="11" width="3.140625" hidden="1" customWidth="1" outlineLevel="1"/>
    <col min="12" max="15" width="3.42578125" hidden="1" customWidth="1" outlineLevel="1"/>
    <col min="16" max="16" width="5.85546875" hidden="1" customWidth="1" outlineLevel="1"/>
    <col min="17" max="17" width="7.7109375" hidden="1" customWidth="1" outlineLevel="1"/>
    <col min="18" max="18" width="2.5703125" hidden="1" customWidth="1" outlineLevel="1"/>
    <col min="19" max="19" width="2.5703125" customWidth="1" collapsed="1"/>
    <col min="20" max="20" width="3.28515625" hidden="1" customWidth="1" outlineLevel="1"/>
    <col min="21" max="21" width="3.42578125" hidden="1" customWidth="1" outlineLevel="1"/>
    <col min="22" max="22" width="3.85546875" hidden="1" customWidth="1" outlineLevel="1"/>
    <col min="23" max="23" width="3.5703125" hidden="1" customWidth="1" outlineLevel="1"/>
    <col min="24" max="24" width="3.28515625" hidden="1" customWidth="1" outlineLevel="1"/>
    <col min="25" max="25" width="2.85546875" hidden="1" customWidth="1" outlineLevel="1"/>
    <col min="26" max="26" width="3.28515625" hidden="1" customWidth="1" outlineLevel="1"/>
    <col min="27" max="27" width="3.140625" hidden="1" customWidth="1" outlineLevel="1"/>
    <col min="28" max="31" width="3.42578125" hidden="1" customWidth="1" outlineLevel="1"/>
    <col min="32" max="32" width="5.85546875" hidden="1" customWidth="1" outlineLevel="1"/>
    <col min="33" max="33" width="7.7109375" hidden="1" customWidth="1" outlineLevel="1"/>
    <col min="34" max="34" width="2.5703125" hidden="1" customWidth="1" outlineLevel="1"/>
    <col min="35" max="35" width="2.5703125" customWidth="1" collapsed="1"/>
    <col min="36" max="36" width="3.28515625" hidden="1" customWidth="1" outlineLevel="1"/>
    <col min="37" max="37" width="3.42578125" hidden="1" customWidth="1" outlineLevel="1"/>
    <col min="38" max="38" width="3.85546875" hidden="1" customWidth="1" outlineLevel="1"/>
    <col min="39" max="39" width="3.5703125" hidden="1" customWidth="1" outlineLevel="1"/>
    <col min="40" max="40" width="3.28515625" hidden="1" customWidth="1" outlineLevel="1"/>
    <col min="41" max="41" width="2.85546875" hidden="1" customWidth="1" outlineLevel="1"/>
    <col min="42" max="42" width="3.28515625" hidden="1" customWidth="1" outlineLevel="1"/>
    <col min="43" max="43" width="3.140625" hidden="1" customWidth="1" outlineLevel="1"/>
    <col min="44" max="47" width="3.42578125" hidden="1" customWidth="1" outlineLevel="1"/>
    <col min="48" max="48" width="5.85546875" hidden="1" customWidth="1" outlineLevel="1"/>
    <col min="49" max="49" width="7.7109375" hidden="1" customWidth="1" outlineLevel="1"/>
    <col min="50" max="50" width="2.5703125" hidden="1" customWidth="1" outlineLevel="1"/>
    <col min="51" max="51" width="2.5703125" customWidth="1" collapsed="1"/>
    <col min="52" max="52" width="3.28515625" hidden="1" customWidth="1" outlineLevel="1"/>
    <col min="53" max="53" width="3.42578125" hidden="1" customWidth="1" outlineLevel="1"/>
    <col min="54" max="54" width="3.85546875" hidden="1" customWidth="1" outlineLevel="1"/>
    <col min="55" max="55" width="3.5703125" hidden="1" customWidth="1" outlineLevel="1"/>
    <col min="56" max="56" width="3.28515625" hidden="1" customWidth="1" outlineLevel="1"/>
    <col min="57" max="57" width="2.85546875" hidden="1" customWidth="1" outlineLevel="1"/>
    <col min="58" max="58" width="3.28515625" hidden="1" customWidth="1" outlineLevel="1"/>
    <col min="59" max="59" width="3.140625" hidden="1" customWidth="1" outlineLevel="1"/>
    <col min="60" max="63" width="3.42578125" hidden="1" customWidth="1" outlineLevel="1"/>
    <col min="64" max="64" width="5.85546875" hidden="1" customWidth="1" outlineLevel="1"/>
    <col min="65" max="65" width="7.7109375" hidden="1" customWidth="1" outlineLevel="1"/>
    <col min="66" max="66" width="2.5703125" hidden="1" customWidth="1" outlineLevel="1"/>
    <col min="67" max="67" width="2.5703125" customWidth="1" collapsed="1"/>
    <col min="68" max="68" width="3.28515625" customWidth="1" outlineLevel="1"/>
    <col min="69" max="69" width="3.42578125" customWidth="1" outlineLevel="1"/>
    <col min="70" max="70" width="3.85546875" customWidth="1" outlineLevel="1"/>
    <col min="71" max="71" width="3.5703125" customWidth="1" outlineLevel="1"/>
    <col min="72" max="72" width="3.28515625" customWidth="1" outlineLevel="1"/>
    <col min="73" max="73" width="2.85546875" customWidth="1" outlineLevel="1"/>
    <col min="74" max="74" width="3.28515625" customWidth="1" outlineLevel="1"/>
    <col min="75" max="75" width="3.140625" customWidth="1" outlineLevel="1"/>
    <col min="76" max="79" width="3.42578125" customWidth="1" outlineLevel="1"/>
    <col min="80" max="80" width="5.85546875" customWidth="1" outlineLevel="1"/>
    <col min="81" max="81" width="7.7109375" bestFit="1" customWidth="1" outlineLevel="1"/>
  </cols>
  <sheetData>
    <row r="1" spans="1:81" ht="12.75" customHeight="1" x14ac:dyDescent="0.2">
      <c r="D1" s="126" t="s">
        <v>14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  <c r="T1" s="126" t="s">
        <v>106</v>
      </c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8"/>
      <c r="AJ1" s="126" t="s">
        <v>110</v>
      </c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8"/>
      <c r="AZ1" s="126" t="s">
        <v>110</v>
      </c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8"/>
      <c r="BP1" s="126" t="s">
        <v>114</v>
      </c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8"/>
    </row>
    <row r="2" spans="1:81" x14ac:dyDescent="0.2">
      <c r="D2" s="129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T2" s="129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8"/>
      <c r="AJ2" s="129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8"/>
      <c r="AZ2" s="129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8"/>
      <c r="BP2" s="129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8"/>
    </row>
    <row r="3" spans="1:81" x14ac:dyDescent="0.2">
      <c r="D3" s="129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T3" s="129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8"/>
      <c r="AJ3" s="129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8"/>
      <c r="AZ3" s="129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8"/>
      <c r="BP3" s="129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8"/>
    </row>
    <row r="4" spans="1:81" ht="40.5" customHeight="1" x14ac:dyDescent="0.2">
      <c r="A4" s="130" t="s">
        <v>13</v>
      </c>
      <c r="B4" s="119" t="s">
        <v>7</v>
      </c>
      <c r="C4" s="119"/>
      <c r="D4" s="117" t="s">
        <v>86</v>
      </c>
      <c r="E4" s="117" t="s">
        <v>86</v>
      </c>
      <c r="F4" s="117" t="s">
        <v>86</v>
      </c>
      <c r="G4" s="117" t="s">
        <v>86</v>
      </c>
      <c r="H4" s="117" t="s">
        <v>86</v>
      </c>
      <c r="I4" s="117" t="s">
        <v>86</v>
      </c>
      <c r="J4" s="117" t="s">
        <v>86</v>
      </c>
      <c r="K4" s="117" t="s">
        <v>86</v>
      </c>
      <c r="L4" s="117" t="s">
        <v>86</v>
      </c>
      <c r="M4" s="117" t="s">
        <v>86</v>
      </c>
      <c r="N4" s="117" t="s">
        <v>89</v>
      </c>
      <c r="O4" s="117" t="s">
        <v>90</v>
      </c>
      <c r="Q4" s="45"/>
      <c r="T4" s="117" t="s">
        <v>86</v>
      </c>
      <c r="U4" s="117" t="s">
        <v>86</v>
      </c>
      <c r="V4" s="117" t="s">
        <v>86</v>
      </c>
      <c r="W4" s="117" t="s">
        <v>86</v>
      </c>
      <c r="X4" s="117" t="s">
        <v>86</v>
      </c>
      <c r="Y4" s="117" t="s">
        <v>86</v>
      </c>
      <c r="Z4" s="117" t="s">
        <v>86</v>
      </c>
      <c r="AA4" s="117" t="s">
        <v>86</v>
      </c>
      <c r="AB4" s="117" t="s">
        <v>86</v>
      </c>
      <c r="AC4" s="117" t="s">
        <v>86</v>
      </c>
      <c r="AD4" s="117" t="s">
        <v>89</v>
      </c>
      <c r="AE4" s="117" t="s">
        <v>90</v>
      </c>
      <c r="AG4" s="45"/>
      <c r="AJ4" s="117" t="s">
        <v>86</v>
      </c>
      <c r="AK4" s="117" t="s">
        <v>86</v>
      </c>
      <c r="AL4" s="117" t="s">
        <v>86</v>
      </c>
      <c r="AM4" s="117" t="s">
        <v>86</v>
      </c>
      <c r="AN4" s="117" t="s">
        <v>86</v>
      </c>
      <c r="AO4" s="117" t="s">
        <v>86</v>
      </c>
      <c r="AP4" s="117" t="s">
        <v>86</v>
      </c>
      <c r="AQ4" s="117" t="s">
        <v>86</v>
      </c>
      <c r="AR4" s="117" t="s">
        <v>86</v>
      </c>
      <c r="AS4" s="117" t="s">
        <v>86</v>
      </c>
      <c r="AT4" s="117" t="s">
        <v>89</v>
      </c>
      <c r="AU4" s="117" t="s">
        <v>90</v>
      </c>
      <c r="AW4" s="45"/>
      <c r="AZ4" s="117" t="s">
        <v>86</v>
      </c>
      <c r="BA4" s="117" t="s">
        <v>86</v>
      </c>
      <c r="BB4" s="117" t="s">
        <v>86</v>
      </c>
      <c r="BC4" s="117" t="s">
        <v>86</v>
      </c>
      <c r="BD4" s="117" t="s">
        <v>86</v>
      </c>
      <c r="BE4" s="117" t="s">
        <v>86</v>
      </c>
      <c r="BF4" s="117" t="s">
        <v>86</v>
      </c>
      <c r="BG4" s="117" t="s">
        <v>86</v>
      </c>
      <c r="BH4" s="117" t="s">
        <v>86</v>
      </c>
      <c r="BI4" s="117" t="s">
        <v>86</v>
      </c>
      <c r="BJ4" s="117" t="s">
        <v>89</v>
      </c>
      <c r="BK4" s="117" t="s">
        <v>90</v>
      </c>
      <c r="BM4" s="45"/>
      <c r="BP4" s="117" t="s">
        <v>86</v>
      </c>
      <c r="BQ4" s="117" t="s">
        <v>86</v>
      </c>
      <c r="BR4" s="117" t="s">
        <v>86</v>
      </c>
      <c r="BS4" s="117" t="s">
        <v>86</v>
      </c>
      <c r="BT4" s="117" t="s">
        <v>86</v>
      </c>
      <c r="BU4" s="117" t="s">
        <v>86</v>
      </c>
      <c r="BV4" s="117" t="s">
        <v>86</v>
      </c>
      <c r="BW4" s="117" t="s">
        <v>86</v>
      </c>
      <c r="BX4" s="117" t="s">
        <v>86</v>
      </c>
      <c r="BY4" s="117" t="s">
        <v>86</v>
      </c>
      <c r="BZ4" s="117" t="s">
        <v>89</v>
      </c>
      <c r="CA4" s="117" t="s">
        <v>90</v>
      </c>
      <c r="CC4" s="45"/>
    </row>
    <row r="5" spans="1:81" ht="12.75" customHeight="1" x14ac:dyDescent="0.2">
      <c r="A5" s="131"/>
      <c r="B5" s="119"/>
      <c r="C5" s="119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45"/>
      <c r="Q5" s="45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45"/>
      <c r="AG5" s="45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45"/>
      <c r="AW5" s="45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45"/>
      <c r="BM5" s="45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45"/>
      <c r="CC5" s="45"/>
    </row>
    <row r="6" spans="1:81" ht="12.75" customHeight="1" x14ac:dyDescent="0.2">
      <c r="A6" s="131"/>
      <c r="B6" s="119"/>
      <c r="C6" s="119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45"/>
      <c r="Q6" s="45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45"/>
      <c r="AG6" s="45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45"/>
      <c r="AW6" s="45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45"/>
      <c r="BM6" s="45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45"/>
      <c r="CC6" s="45"/>
    </row>
    <row r="7" spans="1:81" ht="12.75" customHeight="1" x14ac:dyDescent="0.2">
      <c r="A7" s="131"/>
      <c r="B7" s="119"/>
      <c r="C7" s="119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45"/>
      <c r="Q7" s="45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45"/>
      <c r="AG7" s="45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45"/>
      <c r="AW7" s="45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45"/>
      <c r="BM7" s="45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45"/>
      <c r="CC7" s="45"/>
    </row>
    <row r="8" spans="1:81" ht="12.75" customHeight="1" x14ac:dyDescent="0.2">
      <c r="A8" s="131"/>
      <c r="B8" s="119"/>
      <c r="C8" s="119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45"/>
      <c r="Q8" s="45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45"/>
      <c r="AG8" s="45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45"/>
      <c r="AW8" s="45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45"/>
      <c r="BM8" s="45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45"/>
      <c r="CC8" s="45"/>
    </row>
    <row r="9" spans="1:81" ht="12.75" customHeight="1" x14ac:dyDescent="0.2">
      <c r="A9" s="131"/>
      <c r="B9" s="119"/>
      <c r="C9" s="119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45"/>
      <c r="Q9" s="45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45"/>
      <c r="AG9" s="45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45"/>
      <c r="AW9" s="45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45"/>
      <c r="BM9" s="45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45"/>
      <c r="CC9" s="45"/>
    </row>
    <row r="10" spans="1:81" ht="23.25" x14ac:dyDescent="0.2">
      <c r="A10" s="131"/>
      <c r="B10" s="133" t="s">
        <v>87</v>
      </c>
      <c r="C10" s="134"/>
      <c r="D10">
        <v>42</v>
      </c>
      <c r="E10">
        <v>29</v>
      </c>
      <c r="F10">
        <v>20</v>
      </c>
      <c r="G10">
        <v>31</v>
      </c>
      <c r="H10">
        <v>49</v>
      </c>
      <c r="I10">
        <v>44</v>
      </c>
      <c r="J10">
        <v>29</v>
      </c>
      <c r="K10">
        <v>40</v>
      </c>
      <c r="L10">
        <v>37</v>
      </c>
      <c r="M10">
        <v>44</v>
      </c>
      <c r="N10">
        <v>12</v>
      </c>
      <c r="O10">
        <v>4</v>
      </c>
      <c r="P10" s="118">
        <f>SUM(D10:M10)</f>
        <v>365</v>
      </c>
      <c r="Q10" s="119"/>
      <c r="T10">
        <v>42</v>
      </c>
      <c r="U10">
        <v>29</v>
      </c>
      <c r="V10">
        <v>20</v>
      </c>
      <c r="W10">
        <v>31</v>
      </c>
      <c r="X10">
        <v>49</v>
      </c>
      <c r="Y10">
        <v>44</v>
      </c>
      <c r="Z10">
        <v>29</v>
      </c>
      <c r="AA10">
        <v>40</v>
      </c>
      <c r="AB10">
        <v>37</v>
      </c>
      <c r="AC10">
        <v>44</v>
      </c>
      <c r="AD10">
        <v>12</v>
      </c>
      <c r="AE10">
        <v>4</v>
      </c>
      <c r="AF10" s="118">
        <f>SUM(T10:AC10)</f>
        <v>365</v>
      </c>
      <c r="AG10" s="119"/>
      <c r="AJ10">
        <v>42</v>
      </c>
      <c r="AK10">
        <v>29</v>
      </c>
      <c r="AL10">
        <v>20</v>
      </c>
      <c r="AM10">
        <v>31</v>
      </c>
      <c r="AN10">
        <v>49</v>
      </c>
      <c r="AO10">
        <v>44</v>
      </c>
      <c r="AP10">
        <v>29</v>
      </c>
      <c r="AQ10">
        <v>40</v>
      </c>
      <c r="AR10">
        <v>37</v>
      </c>
      <c r="AS10">
        <v>44</v>
      </c>
      <c r="AT10">
        <v>12</v>
      </c>
      <c r="AU10">
        <v>4</v>
      </c>
      <c r="AV10" s="118">
        <f>SUM(AJ10:AS10)</f>
        <v>365</v>
      </c>
      <c r="AW10" s="119"/>
      <c r="AZ10">
        <v>42</v>
      </c>
      <c r="BA10">
        <v>29</v>
      </c>
      <c r="BB10">
        <v>20</v>
      </c>
      <c r="BC10">
        <v>31</v>
      </c>
      <c r="BD10">
        <v>49</v>
      </c>
      <c r="BE10">
        <v>44</v>
      </c>
      <c r="BF10">
        <v>29</v>
      </c>
      <c r="BG10">
        <v>40</v>
      </c>
      <c r="BH10">
        <v>37</v>
      </c>
      <c r="BI10">
        <v>44</v>
      </c>
      <c r="BJ10">
        <v>12</v>
      </c>
      <c r="BK10">
        <v>4</v>
      </c>
      <c r="BL10" s="118">
        <f>SUM(AZ10:BI10)</f>
        <v>365</v>
      </c>
      <c r="BM10" s="119"/>
      <c r="BP10">
        <v>42</v>
      </c>
      <c r="BQ10">
        <v>29</v>
      </c>
      <c r="BR10">
        <v>20</v>
      </c>
      <c r="BS10">
        <v>31</v>
      </c>
      <c r="BT10">
        <v>49</v>
      </c>
      <c r="BU10">
        <v>44</v>
      </c>
      <c r="BV10">
        <v>29</v>
      </c>
      <c r="BW10">
        <v>40</v>
      </c>
      <c r="BX10">
        <v>37</v>
      </c>
      <c r="BY10">
        <v>44</v>
      </c>
      <c r="BZ10">
        <v>12</v>
      </c>
      <c r="CA10">
        <v>4</v>
      </c>
      <c r="CB10" s="118">
        <f>SUM(BP10:BY10)</f>
        <v>365</v>
      </c>
      <c r="CC10" s="119"/>
    </row>
    <row r="11" spans="1:81" ht="23.25" x14ac:dyDescent="0.2">
      <c r="A11" s="131"/>
      <c r="B11" s="133" t="s">
        <v>88</v>
      </c>
      <c r="C11" s="134"/>
      <c r="D11">
        <v>39</v>
      </c>
      <c r="E11">
        <v>48</v>
      </c>
      <c r="F11">
        <v>28</v>
      </c>
      <c r="G11">
        <v>30</v>
      </c>
      <c r="H11">
        <v>36</v>
      </c>
      <c r="I11">
        <v>35</v>
      </c>
      <c r="J11">
        <v>42</v>
      </c>
      <c r="K11">
        <v>46</v>
      </c>
      <c r="L11">
        <v>28</v>
      </c>
      <c r="M11">
        <v>29</v>
      </c>
      <c r="N11">
        <v>12</v>
      </c>
      <c r="O11">
        <v>4</v>
      </c>
      <c r="P11" s="118">
        <f>SUM(D11:M11)</f>
        <v>361</v>
      </c>
      <c r="Q11" s="119"/>
      <c r="T11">
        <v>39</v>
      </c>
      <c r="U11">
        <v>48</v>
      </c>
      <c r="V11">
        <v>28</v>
      </c>
      <c r="W11">
        <v>30</v>
      </c>
      <c r="X11">
        <v>36</v>
      </c>
      <c r="Y11">
        <v>35</v>
      </c>
      <c r="Z11">
        <v>42</v>
      </c>
      <c r="AA11">
        <v>46</v>
      </c>
      <c r="AB11">
        <v>28</v>
      </c>
      <c r="AC11">
        <v>29</v>
      </c>
      <c r="AD11">
        <v>12</v>
      </c>
      <c r="AE11">
        <v>4</v>
      </c>
      <c r="AF11" s="118">
        <f>SUM(T11:AC11)</f>
        <v>361</v>
      </c>
      <c r="AG11" s="119"/>
      <c r="AJ11">
        <v>39</v>
      </c>
      <c r="AK11">
        <v>48</v>
      </c>
      <c r="AL11">
        <v>28</v>
      </c>
      <c r="AM11">
        <v>30</v>
      </c>
      <c r="AN11">
        <v>36</v>
      </c>
      <c r="AO11">
        <v>35</v>
      </c>
      <c r="AP11">
        <v>42</v>
      </c>
      <c r="AQ11">
        <v>46</v>
      </c>
      <c r="AR11">
        <v>28</v>
      </c>
      <c r="AS11">
        <v>29</v>
      </c>
      <c r="AT11">
        <v>12</v>
      </c>
      <c r="AU11">
        <v>4</v>
      </c>
      <c r="AV11" s="118">
        <f>SUM(AJ11:AS11)</f>
        <v>361</v>
      </c>
      <c r="AW11" s="119"/>
      <c r="AZ11">
        <v>39</v>
      </c>
      <c r="BA11">
        <v>48</v>
      </c>
      <c r="BB11">
        <v>28</v>
      </c>
      <c r="BC11">
        <v>30</v>
      </c>
      <c r="BD11">
        <v>36</v>
      </c>
      <c r="BE11">
        <v>35</v>
      </c>
      <c r="BF11">
        <v>42</v>
      </c>
      <c r="BG11">
        <v>46</v>
      </c>
      <c r="BH11">
        <v>28</v>
      </c>
      <c r="BI11">
        <v>29</v>
      </c>
      <c r="BJ11">
        <v>12</v>
      </c>
      <c r="BK11">
        <v>4</v>
      </c>
      <c r="BL11" s="118">
        <f>SUM(AZ11:BI11)</f>
        <v>361</v>
      </c>
      <c r="BM11" s="119"/>
      <c r="BP11">
        <v>39</v>
      </c>
      <c r="BQ11">
        <v>48</v>
      </c>
      <c r="BR11">
        <v>28</v>
      </c>
      <c r="BS11">
        <v>30</v>
      </c>
      <c r="BT11">
        <v>36</v>
      </c>
      <c r="BU11">
        <v>35</v>
      </c>
      <c r="BV11">
        <v>42</v>
      </c>
      <c r="BW11">
        <v>46</v>
      </c>
      <c r="BX11">
        <v>28</v>
      </c>
      <c r="BY11">
        <v>29</v>
      </c>
      <c r="BZ11">
        <v>12</v>
      </c>
      <c r="CA11">
        <v>4</v>
      </c>
      <c r="CB11" s="118">
        <f>SUM(BP11:BY11)</f>
        <v>361</v>
      </c>
      <c r="CC11" s="119"/>
    </row>
    <row r="12" spans="1:81" ht="12.75" customHeight="1" x14ac:dyDescent="0.2">
      <c r="A12" s="131"/>
      <c r="B12" s="135" t="s">
        <v>8</v>
      </c>
      <c r="C12" s="135"/>
      <c r="D12" s="120" t="s">
        <v>9</v>
      </c>
      <c r="E12" s="121"/>
      <c r="F12" s="121"/>
      <c r="G12" s="121"/>
      <c r="H12" s="121"/>
      <c r="I12" s="121"/>
      <c r="J12" s="121"/>
      <c r="K12" s="121"/>
      <c r="L12" s="21"/>
      <c r="M12" s="21"/>
      <c r="N12" s="21"/>
      <c r="O12" s="21"/>
      <c r="P12" s="122" t="s">
        <v>10</v>
      </c>
      <c r="Q12" s="124" t="s">
        <v>19</v>
      </c>
      <c r="T12" s="120" t="s">
        <v>9</v>
      </c>
      <c r="U12" s="121"/>
      <c r="V12" s="121"/>
      <c r="W12" s="121"/>
      <c r="X12" s="121"/>
      <c r="Y12" s="121"/>
      <c r="Z12" s="121"/>
      <c r="AA12" s="121"/>
      <c r="AB12" s="21"/>
      <c r="AC12" s="21"/>
      <c r="AD12" s="21"/>
      <c r="AE12" s="21"/>
      <c r="AF12" s="122" t="s">
        <v>10</v>
      </c>
      <c r="AG12" s="124" t="s">
        <v>19</v>
      </c>
      <c r="AJ12" s="120" t="s">
        <v>9</v>
      </c>
      <c r="AK12" s="121"/>
      <c r="AL12" s="121"/>
      <c r="AM12" s="121"/>
      <c r="AN12" s="121"/>
      <c r="AO12" s="121"/>
      <c r="AP12" s="121"/>
      <c r="AQ12" s="121"/>
      <c r="AR12" s="21"/>
      <c r="AS12" s="21"/>
      <c r="AT12" s="21"/>
      <c r="AU12" s="21"/>
      <c r="AV12" s="122" t="s">
        <v>10</v>
      </c>
      <c r="AW12" s="124" t="s">
        <v>19</v>
      </c>
      <c r="AZ12" s="120" t="s">
        <v>9</v>
      </c>
      <c r="BA12" s="121"/>
      <c r="BB12" s="121"/>
      <c r="BC12" s="121"/>
      <c r="BD12" s="121"/>
      <c r="BE12" s="121"/>
      <c r="BF12" s="121"/>
      <c r="BG12" s="121"/>
      <c r="BH12" s="21"/>
      <c r="BI12" s="21"/>
      <c r="BJ12" s="21"/>
      <c r="BK12" s="21"/>
      <c r="BL12" s="122" t="s">
        <v>10</v>
      </c>
      <c r="BM12" s="124" t="s">
        <v>19</v>
      </c>
      <c r="BP12" s="120" t="s">
        <v>9</v>
      </c>
      <c r="BQ12" s="121"/>
      <c r="BR12" s="121"/>
      <c r="BS12" s="121"/>
      <c r="BT12" s="121"/>
      <c r="BU12" s="121"/>
      <c r="BV12" s="121"/>
      <c r="BW12" s="121"/>
      <c r="BX12" s="21"/>
      <c r="BY12" s="21"/>
      <c r="BZ12" s="21"/>
      <c r="CA12" s="21"/>
      <c r="CB12" s="122" t="s">
        <v>10</v>
      </c>
      <c r="CC12" s="124" t="s">
        <v>19</v>
      </c>
    </row>
    <row r="13" spans="1:81" ht="13.5" customHeight="1" thickBot="1" x14ac:dyDescent="0.25">
      <c r="A13" s="132"/>
      <c r="B13" s="12" t="s">
        <v>11</v>
      </c>
      <c r="C13" s="12" t="s">
        <v>12</v>
      </c>
      <c r="D13" s="7">
        <v>1</v>
      </c>
      <c r="E13" s="8">
        <v>2</v>
      </c>
      <c r="F13" s="8">
        <v>3</v>
      </c>
      <c r="G13" s="9">
        <v>4</v>
      </c>
      <c r="H13" s="7">
        <v>5</v>
      </c>
      <c r="I13" s="8">
        <v>6</v>
      </c>
      <c r="J13" s="8">
        <v>7</v>
      </c>
      <c r="K13" s="9">
        <v>8</v>
      </c>
      <c r="L13" s="8">
        <v>9</v>
      </c>
      <c r="M13" s="8">
        <v>10</v>
      </c>
      <c r="N13" s="8">
        <v>9</v>
      </c>
      <c r="O13" s="8">
        <v>10</v>
      </c>
      <c r="P13" s="123"/>
      <c r="Q13" s="125"/>
      <c r="T13" s="7">
        <v>1</v>
      </c>
      <c r="U13" s="8">
        <v>2</v>
      </c>
      <c r="V13" s="8">
        <v>3</v>
      </c>
      <c r="W13" s="9">
        <v>4</v>
      </c>
      <c r="X13" s="7">
        <v>5</v>
      </c>
      <c r="Y13" s="8">
        <v>6</v>
      </c>
      <c r="Z13" s="8">
        <v>7</v>
      </c>
      <c r="AA13" s="9">
        <v>8</v>
      </c>
      <c r="AB13" s="8">
        <v>9</v>
      </c>
      <c r="AC13" s="8">
        <v>10</v>
      </c>
      <c r="AD13" s="8">
        <v>9</v>
      </c>
      <c r="AE13" s="8">
        <v>10</v>
      </c>
      <c r="AF13" s="123"/>
      <c r="AG13" s="125"/>
      <c r="AJ13" s="7">
        <v>1</v>
      </c>
      <c r="AK13" s="8">
        <v>2</v>
      </c>
      <c r="AL13" s="8">
        <v>3</v>
      </c>
      <c r="AM13" s="9">
        <v>4</v>
      </c>
      <c r="AN13" s="7">
        <v>5</v>
      </c>
      <c r="AO13" s="8">
        <v>6</v>
      </c>
      <c r="AP13" s="8">
        <v>7</v>
      </c>
      <c r="AQ13" s="9">
        <v>8</v>
      </c>
      <c r="AR13" s="8">
        <v>9</v>
      </c>
      <c r="AS13" s="8">
        <v>10</v>
      </c>
      <c r="AT13" s="8">
        <v>9</v>
      </c>
      <c r="AU13" s="8">
        <v>10</v>
      </c>
      <c r="AV13" s="123"/>
      <c r="AW13" s="125"/>
      <c r="AZ13" s="7">
        <v>1</v>
      </c>
      <c r="BA13" s="8">
        <v>2</v>
      </c>
      <c r="BB13" s="8">
        <v>3</v>
      </c>
      <c r="BC13" s="9">
        <v>4</v>
      </c>
      <c r="BD13" s="7">
        <v>5</v>
      </c>
      <c r="BE13" s="8">
        <v>6</v>
      </c>
      <c r="BF13" s="8">
        <v>7</v>
      </c>
      <c r="BG13" s="9">
        <v>8</v>
      </c>
      <c r="BH13" s="8">
        <v>9</v>
      </c>
      <c r="BI13" s="8">
        <v>10</v>
      </c>
      <c r="BJ13" s="8">
        <v>9</v>
      </c>
      <c r="BK13" s="8">
        <v>10</v>
      </c>
      <c r="BL13" s="123"/>
      <c r="BM13" s="125"/>
      <c r="BP13" s="7">
        <v>1</v>
      </c>
      <c r="BQ13" s="8">
        <v>2</v>
      </c>
      <c r="BR13" s="8">
        <v>3</v>
      </c>
      <c r="BS13" s="9">
        <v>4</v>
      </c>
      <c r="BT13" s="7">
        <v>5</v>
      </c>
      <c r="BU13" s="8">
        <v>6</v>
      </c>
      <c r="BV13" s="8">
        <v>7</v>
      </c>
      <c r="BW13" s="9">
        <v>8</v>
      </c>
      <c r="BX13" s="8">
        <v>9</v>
      </c>
      <c r="BY13" s="8">
        <v>10</v>
      </c>
      <c r="BZ13" s="8">
        <v>9</v>
      </c>
      <c r="CA13" s="8">
        <v>10</v>
      </c>
      <c r="CB13" s="123"/>
      <c r="CC13" s="125"/>
    </row>
    <row r="14" spans="1:81" ht="14.25" customHeight="1" x14ac:dyDescent="0.2">
      <c r="A14" s="136" t="str">
        <f>Clasifficación!A34</f>
        <v>A_1</v>
      </c>
      <c r="B14" s="139" t="str">
        <f>Clasifficación!B34</f>
        <v>JORGE GUTIERREZ</v>
      </c>
      <c r="C14" s="140"/>
      <c r="D14" s="39">
        <v>7</v>
      </c>
      <c r="E14" s="40">
        <v>6</v>
      </c>
      <c r="F14" s="40">
        <v>6</v>
      </c>
      <c r="G14" s="40">
        <v>7</v>
      </c>
      <c r="H14" s="40">
        <v>4</v>
      </c>
      <c r="I14" s="40">
        <v>6</v>
      </c>
      <c r="J14" s="40">
        <v>7</v>
      </c>
      <c r="K14" s="40">
        <v>7</v>
      </c>
      <c r="L14" s="40">
        <v>7</v>
      </c>
      <c r="M14" s="40">
        <v>6</v>
      </c>
      <c r="N14" s="40">
        <v>5</v>
      </c>
      <c r="O14" s="40">
        <v>5</v>
      </c>
      <c r="P14" s="26">
        <f>D14*D$10+E14*E$10+F14*F$10+G14*G$10+H14*H$10+I14*I$10+J14*J$10+K14*K$10+L14*L$10+M14*M$10+N$10*N14+O$10*O14</f>
        <v>2351</v>
      </c>
      <c r="Q14" s="111">
        <f>P17*1000/(MAX(P$17,P$25,P$33,P$41,P$49,P$57,P$65,P$73,P$81,P$89))</f>
        <v>1000</v>
      </c>
      <c r="T14" s="39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26">
        <f>T14*T$10+U14*U$10+V14*V$10+W14*W$10+X14*X$10+Y14*Y$10+Z14*Z$10+AA14*AA$10+AB14*AB$10+AC14*AC$10+AD$10*AD14+AE$10*AE14</f>
        <v>0</v>
      </c>
      <c r="AG14" s="111" t="e">
        <f>AF17*1000/(MAX(AF$17,AF$25,AF$33,AF$41,AF$49,AF$57,AF$65,AF$73,AF$81,AF$89))</f>
        <v>#DIV/0!</v>
      </c>
      <c r="AJ14" s="39">
        <v>7</v>
      </c>
      <c r="AK14" s="40">
        <v>7</v>
      </c>
      <c r="AL14" s="40">
        <v>6</v>
      </c>
      <c r="AM14" s="40">
        <v>7</v>
      </c>
      <c r="AN14" s="40">
        <v>5</v>
      </c>
      <c r="AO14" s="40">
        <v>7</v>
      </c>
      <c r="AP14" s="40">
        <v>5</v>
      </c>
      <c r="AQ14" s="40">
        <v>6</v>
      </c>
      <c r="AR14" s="40">
        <v>6</v>
      </c>
      <c r="AS14" s="40">
        <v>7</v>
      </c>
      <c r="AT14" s="40">
        <v>5</v>
      </c>
      <c r="AU14" s="40">
        <v>5</v>
      </c>
      <c r="AV14" s="26">
        <f>AJ14*AJ$10+AK14*AK$10+AL14*AL$10+AM14*AM$10+AN14*AN$10+AO14*AO$10+AP14*AP$10+AQ14*AQ$10+AR14*AR$10+AS14*AS$10+AT$10*AT14+AU$10*AU14</f>
        <v>2382</v>
      </c>
      <c r="AW14" s="111">
        <f>AV17*1000/(MAX(AV$17,AV$25,AV$33,AV$41,AV$49,AV$57,AV$65,AV$73,AV$81,AV$89))</f>
        <v>1000</v>
      </c>
      <c r="AZ14" s="39">
        <v>7</v>
      </c>
      <c r="BA14" s="40">
        <v>6</v>
      </c>
      <c r="BB14" s="40">
        <v>7</v>
      </c>
      <c r="BC14" s="40">
        <v>7</v>
      </c>
      <c r="BD14" s="40">
        <v>6</v>
      </c>
      <c r="BE14" s="40">
        <v>7</v>
      </c>
      <c r="BF14" s="40">
        <v>6</v>
      </c>
      <c r="BG14" s="40">
        <v>6</v>
      </c>
      <c r="BH14" s="40">
        <v>6</v>
      </c>
      <c r="BI14" s="40">
        <v>7</v>
      </c>
      <c r="BJ14" s="40">
        <v>5</v>
      </c>
      <c r="BK14" s="40">
        <v>5</v>
      </c>
      <c r="BL14" s="26">
        <f>AZ14*AZ$10+BA14*BA$10+BB14*BB$10+BC14*BC$10+BD14*BD$10+BE14*BE$10+BF14*BF$10+BG14*BG$10+BH14*BH$10+BI14*BI$10+BJ$10*BJ14+BK$10*BK14</f>
        <v>2451</v>
      </c>
      <c r="BM14" s="111">
        <f>BL17*1000/(MAX(BL$17,BL$25,BL$33,BL$41,BL$49,BL$57,BL$65,BL$73,BL$81,BL$89))</f>
        <v>1000</v>
      </c>
      <c r="BP14" s="39">
        <v>0</v>
      </c>
      <c r="BQ14" s="40">
        <v>0</v>
      </c>
      <c r="BR14" s="40">
        <v>0</v>
      </c>
      <c r="BS14" s="40">
        <v>0</v>
      </c>
      <c r="BT14" s="40">
        <v>0</v>
      </c>
      <c r="BU14" s="40">
        <v>0</v>
      </c>
      <c r="BV14" s="40">
        <v>0</v>
      </c>
      <c r="BW14" s="40">
        <v>0</v>
      </c>
      <c r="BX14" s="40">
        <v>0</v>
      </c>
      <c r="BY14" s="40">
        <v>0</v>
      </c>
      <c r="BZ14" s="40">
        <v>0</v>
      </c>
      <c r="CA14" s="40">
        <v>0</v>
      </c>
      <c r="CB14" s="26">
        <f>BP14*BP$10+BQ14*BQ$10+BR14*BR$10+BS14*BS$10+BT14*BT$10+BU14*BU$10+BV14*BV$10+BW14*BW$10+BX14*BX$10+BY14*BY$10+BZ$10*BZ14+CA$10*CA14</f>
        <v>0</v>
      </c>
      <c r="CC14" s="111">
        <f>CB17*1000/(MAX(CB$17,CB$25,CB$33,CB$41,CB$49,CB$57,CB$65,CB$73,CB$81,CB$89))</f>
        <v>0</v>
      </c>
    </row>
    <row r="15" spans="1:81" ht="12.75" customHeight="1" x14ac:dyDescent="0.2">
      <c r="A15" s="137"/>
      <c r="B15" s="141"/>
      <c r="C15" s="142"/>
      <c r="D15" s="41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27">
        <f>D15*D$10+E15*E$10+F15*F$10+G15*G$10+H15*H$10+I15*I$10+J15*J$10+K15*K$10+L15*L$10+M15*M$10+N$10*N15+O$10*O15</f>
        <v>0</v>
      </c>
      <c r="Q15" s="112"/>
      <c r="T15" s="41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27">
        <f>T15*T$10+U15*U$10+V15*V$10+W15*W$10+X15*X$10+Y15*Y$10+Z15*Z$10+AA15*AA$10+AB15*AB$10+AC15*AC$10+AD$10*AD15+AE$10*AE15</f>
        <v>0</v>
      </c>
      <c r="AG15" s="112"/>
      <c r="AJ15" s="41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27">
        <f>AJ15*AJ$10+AK15*AK$10+AL15*AL$10+AM15*AM$10+AN15*AN$10+AO15*AO$10+AP15*AP$10+AQ15*AQ$10+AR15*AR$10+AS15*AS$10+AT$10*AT15+AU$10*AU15</f>
        <v>0</v>
      </c>
      <c r="AW15" s="112"/>
      <c r="AZ15" s="41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>
        <v>0</v>
      </c>
      <c r="BJ15" s="42">
        <v>0</v>
      </c>
      <c r="BK15" s="42">
        <v>0</v>
      </c>
      <c r="BL15" s="27">
        <f>AZ15*AZ$10+BA15*BA$10+BB15*BB$10+BC15*BC$10+BD15*BD$10+BE15*BE$10+BF15*BF$10+BG15*BG$10+BH15*BH$10+BI15*BI$10+BJ$10*BJ15+BK$10*BK15</f>
        <v>0</v>
      </c>
      <c r="BM15" s="112"/>
      <c r="BP15" s="41">
        <v>0</v>
      </c>
      <c r="BQ15" s="42">
        <v>0</v>
      </c>
      <c r="BR15" s="42">
        <v>0</v>
      </c>
      <c r="BS15" s="42">
        <v>0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27">
        <f>BP15*BP$10+BQ15*BQ$10+BR15*BR$10+BS15*BS$10+BT15*BT$10+BU15*BU$10+BV15*BV$10+BW15*BW$10+BX15*BX$10+BY15*BY$10+BZ$10*BZ15+CA$10*CA15</f>
        <v>0</v>
      </c>
      <c r="CC15" s="112"/>
    </row>
    <row r="16" spans="1:81" ht="12.75" customHeight="1" x14ac:dyDescent="0.2">
      <c r="A16" s="137"/>
      <c r="B16" s="141"/>
      <c r="C16" s="142"/>
      <c r="D16" s="41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27">
        <f>D16*D$10+E16*E$10+F16*F$10+G16*G$10+H16*H$10+I16*I$10+J16*J$10+K16*K$10+L16*L$10+M16*M$10+N$10*N16+O$10*O16</f>
        <v>0</v>
      </c>
      <c r="Q16" s="112"/>
      <c r="T16" s="41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27">
        <f>T16*T$10+U16*U$10+V16*V$10+W16*W$10+X16*X$10+Y16*Y$10+Z16*Z$10+AA16*AA$10+AB16*AB$10+AC16*AC$10+AD$10*AD16+AE$10*AE16</f>
        <v>0</v>
      </c>
      <c r="AG16" s="112"/>
      <c r="AJ16" s="41">
        <v>0</v>
      </c>
      <c r="AK16" s="42">
        <v>0</v>
      </c>
      <c r="AL16" s="42">
        <v>0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27">
        <f>AJ16*AJ$10+AK16*AK$10+AL16*AL$10+AM16*AM$10+AN16*AN$10+AO16*AO$10+AP16*AP$10+AQ16*AQ$10+AR16*AR$10+AS16*AS$10+AT$10*AT16+AU$10*AU16</f>
        <v>0</v>
      </c>
      <c r="AW16" s="112"/>
      <c r="AZ16" s="41">
        <v>0</v>
      </c>
      <c r="BA16" s="42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>
        <v>0</v>
      </c>
      <c r="BJ16" s="42">
        <v>0</v>
      </c>
      <c r="BK16" s="42">
        <v>0</v>
      </c>
      <c r="BL16" s="27">
        <f>AZ16*AZ$10+BA16*BA$10+BB16*BB$10+BC16*BC$10+BD16*BD$10+BE16*BE$10+BF16*BF$10+BG16*BG$10+BH16*BH$10+BI16*BI$10+BJ$10*BJ16+BK$10*BK16</f>
        <v>0</v>
      </c>
      <c r="BM16" s="112"/>
      <c r="BP16" s="41">
        <v>0</v>
      </c>
      <c r="BQ16" s="42">
        <v>0</v>
      </c>
      <c r="BR16" s="42">
        <v>0</v>
      </c>
      <c r="BS16" s="42">
        <v>0</v>
      </c>
      <c r="BT16" s="42">
        <v>0</v>
      </c>
      <c r="BU16" s="42">
        <v>0</v>
      </c>
      <c r="BV16" s="42">
        <v>0</v>
      </c>
      <c r="BW16" s="42">
        <v>0</v>
      </c>
      <c r="BX16" s="42">
        <v>0</v>
      </c>
      <c r="BY16" s="42">
        <v>0</v>
      </c>
      <c r="BZ16" s="42">
        <v>0</v>
      </c>
      <c r="CA16" s="42">
        <v>0</v>
      </c>
      <c r="CB16" s="27">
        <f>BP16*BP$10+BQ16*BQ$10+BR16*BR$10+BS16*BS$10+BT16*BT$10+BU16*BU$10+BV16*BV$10+BW16*BW$10+BX16*BX$10+BY16*BY$10+BZ$10*BZ16+CA$10*CA16</f>
        <v>0</v>
      </c>
      <c r="CC16" s="112"/>
    </row>
    <row r="17" spans="1:81" ht="15" customHeight="1" thickBot="1" x14ac:dyDescent="0.3">
      <c r="A17" s="137"/>
      <c r="B17" s="141"/>
      <c r="C17" s="142"/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6">
        <f>P14+P15+P16</f>
        <v>2351</v>
      </c>
      <c r="Q17" s="113"/>
      <c r="T17" s="47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6">
        <f>AF14+AF15+AF16</f>
        <v>0</v>
      </c>
      <c r="AG17" s="113"/>
      <c r="AJ17" s="47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6">
        <f>AV14+AV15+AV16</f>
        <v>2382</v>
      </c>
      <c r="AW17" s="113"/>
      <c r="AZ17" s="47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6">
        <f>BL14+BL15+BL16</f>
        <v>2451</v>
      </c>
      <c r="BM17" s="113"/>
      <c r="BP17" s="47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6">
        <f>CB14+CB15+CB16</f>
        <v>0</v>
      </c>
      <c r="CC17" s="113"/>
    </row>
    <row r="18" spans="1:81" ht="14.25" customHeight="1" x14ac:dyDescent="0.2">
      <c r="A18" s="137"/>
      <c r="B18" s="141"/>
      <c r="C18" s="142"/>
      <c r="D18" s="10">
        <v>6</v>
      </c>
      <c r="E18" s="11">
        <v>7</v>
      </c>
      <c r="F18" s="11">
        <v>7</v>
      </c>
      <c r="G18" s="11">
        <v>6</v>
      </c>
      <c r="H18" s="11">
        <v>6</v>
      </c>
      <c r="I18" s="11">
        <v>6</v>
      </c>
      <c r="J18" s="11">
        <v>5</v>
      </c>
      <c r="K18" s="11">
        <v>5</v>
      </c>
      <c r="L18" s="11">
        <v>6</v>
      </c>
      <c r="M18" s="11">
        <v>6</v>
      </c>
      <c r="N18" s="11">
        <v>5</v>
      </c>
      <c r="O18" s="11">
        <v>5</v>
      </c>
      <c r="P18" s="27">
        <f>D18*D$11+E18*E$11+F18*F$11+G18*G$11+H18*H$11+I18*I$11+J18*J$11+K18*K$11+L18*L$11+M18*M$11+N$11*N18+O$11*O18</f>
        <v>2234</v>
      </c>
      <c r="Q18" s="114">
        <f>P21*1000/(MAX(P$21,P$29,P$37,P$45,P$53,P$61,P$69,P$77,P$85,P$93))</f>
        <v>1000</v>
      </c>
      <c r="T18" s="10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27">
        <f>T18*T$11+U18*U$11+V18*V$11+W18*W$11+X18*X$11+Y18*Y$11+Z18*Z$11+AA18*AA$11+AB18*AB$11+AC18*AC$11+AD$11*AD18+AE$11*AE18</f>
        <v>0</v>
      </c>
      <c r="AG18" s="114" t="e">
        <f>AF21*1000/(MAX(AF$21,AF$29,AF$37,AF$45,AF$53,AF$61,AF$69,AF$77,AF$85,AF$93))</f>
        <v>#DIV/0!</v>
      </c>
      <c r="AJ18" s="10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27">
        <f>AJ18*AJ$11+AK18*AK$11+AL18*AL$11+AM18*AM$11+AN18*AN$11+AO18*AO$11+AP18*AP$11+AQ18*AQ$11+AR18*AR$11+AS18*AS$11+AT$11*AT18+AU$11*AU18</f>
        <v>0</v>
      </c>
      <c r="AW18" s="114" t="e">
        <f>AV21*1000/(MAX(AV$21,AV$29,AV$37,AV$45,AV$53,AV$61,AV$69,AV$77,AV$85,AV$93))</f>
        <v>#DIV/0!</v>
      </c>
      <c r="AZ18" s="10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27">
        <f>AZ18*AZ$11+BA18*BA$11+BB18*BB$11+BC18*BC$11+BD18*BD$11+BE18*BE$11+BF18*BF$11+BG18*BG$11+BH18*BH$11+BI18*BI$11+BJ$11*BJ18+BK$11*BK18</f>
        <v>0</v>
      </c>
      <c r="BM18" s="114" t="e">
        <f>BL21*1000/(MAX(BL$21,BL$29,BL$37,BL$45,BL$53,BL$61,BL$69,BL$77,BL$85,BL$93))</f>
        <v>#DIV/0!</v>
      </c>
      <c r="BP18" s="10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27">
        <f>BP18*BP$11+BQ18*BQ$11+BR18*BR$11+BS18*BS$11+BT18*BT$11+BU18*BU$11+BV18*BV$11+BW18*BW$11+BX18*BX$11+BY18*BY$11+BZ$11*BZ18+CA$11*CA18</f>
        <v>0</v>
      </c>
      <c r="CC18" s="114">
        <f>CB21*1000/(MAX(CB$21,CB$29,CB$37,CB$45,CB$53,CB$61,CB$69,CB$77,CB$85,CB$93))</f>
        <v>0</v>
      </c>
    </row>
    <row r="19" spans="1:81" ht="12.75" customHeight="1" thickBot="1" x14ac:dyDescent="0.25">
      <c r="A19" s="137"/>
      <c r="B19" s="141"/>
      <c r="C19" s="142"/>
      <c r="D19" s="13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7">
        <f>D19*D$11+E19*E$11+F19*F$11+G19*G$11+H19*H$11+I19*I$11+J19*J$11+K19*K$11+L19*L$11+M19*M$11+N$11*N19+O$11*O19</f>
        <v>0</v>
      </c>
      <c r="Q19" s="115"/>
      <c r="T19" s="13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27">
        <f>T19*T$11+U19*U$11+V19*V$11+W19*W$11+X19*X$11+Y19*Y$11+Z19*Z$11+AA19*AA$11+AB19*AB$11+AC19*AC$11+AD$11*AD19+AE$11*AE19</f>
        <v>0</v>
      </c>
      <c r="AG19" s="115"/>
      <c r="AJ19" s="13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27">
        <f>AJ19*AJ$11+AK19*AK$11+AL19*AL$11+AM19*AM$11+AN19*AN$11+AO19*AO$11+AP19*AP$11+AQ19*AQ$11+AR19*AR$11+AS19*AS$11+AT$11*AT19+AU$11*AU19</f>
        <v>0</v>
      </c>
      <c r="AW19" s="115"/>
      <c r="AZ19" s="13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27">
        <f>AZ19*AZ$11+BA19*BA$11+BB19*BB$11+BC19*BC$11+BD19*BD$11+BE19*BE$11+BF19*BF$11+BG19*BG$11+BH19*BH$11+BI19*BI$11+BJ$11*BJ19+BK$11*BK19</f>
        <v>0</v>
      </c>
      <c r="BM19" s="115"/>
      <c r="BP19" s="13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27">
        <f>BP19*BP$11+BQ19*BQ$11+BR19*BR$11+BS19*BS$11+BT19*BT$11+BU19*BU$11+BV19*BV$11+BW19*BW$11+BX19*BX$11+BY19*BY$11+BZ$11*BZ19+CA$11*CA19</f>
        <v>0</v>
      </c>
      <c r="CC19" s="115"/>
    </row>
    <row r="20" spans="1:81" ht="12.75" customHeight="1" thickBot="1" x14ac:dyDescent="0.25">
      <c r="A20" s="137"/>
      <c r="B20" s="36" t="s">
        <v>9</v>
      </c>
      <c r="C20" s="36" t="s">
        <v>91</v>
      </c>
      <c r="D20" s="13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27">
        <f>D20*D$11+E20*E$11+F20*F$11+G20*G$11+H20*H$11+I20*I$11+J20*J$11+K20*K$11+L20*L$11+M20*M$11+N$11*N20+O$11*O20</f>
        <v>0</v>
      </c>
      <c r="Q20" s="115"/>
      <c r="T20" s="13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27">
        <f>T20*T$11+U20*U$11+V20*V$11+W20*W$11+X20*X$11+Y20*Y$11+Z20*Z$11+AA20*AA$11+AB20*AB$11+AC20*AC$11+AD$11*AD20+AE$11*AE20</f>
        <v>0</v>
      </c>
      <c r="AG20" s="115"/>
      <c r="AJ20" s="13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27">
        <f>AJ20*AJ$11+AK20*AK$11+AL20*AL$11+AM20*AM$11+AN20*AN$11+AO20*AO$11+AP20*AP$11+AQ20*AQ$11+AR20*AR$11+AS20*AS$11+AT$11*AT20+AU$11*AU20</f>
        <v>0</v>
      </c>
      <c r="AW20" s="115"/>
      <c r="AZ20" s="13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27">
        <f>AZ20*AZ$11+BA20*BA$11+BB20*BB$11+BC20*BC$11+BD20*BD$11+BE20*BE$11+BF20*BF$11+BG20*BG$11+BH20*BH$11+BI20*BI$11+BJ$11*BJ20+BK$11*BK20</f>
        <v>0</v>
      </c>
      <c r="BM20" s="115"/>
      <c r="BP20" s="13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27">
        <f>BP20*BP$11+BQ20*BQ$11+BR20*BR$11+BS20*BS$11+BT20*BT$11+BU20*BU$11+BV20*BV$11+BW20*BW$11+BX20*BX$11+BY20*BY$11+BZ$11*BZ20+CA$11*CA20</f>
        <v>0</v>
      </c>
      <c r="CC20" s="115"/>
    </row>
    <row r="21" spans="1:81" ht="15" customHeight="1" thickBot="1" x14ac:dyDescent="0.3">
      <c r="A21" s="138"/>
      <c r="B21" s="37">
        <f>Q14</f>
        <v>1000</v>
      </c>
      <c r="C21" s="38">
        <f>Q18</f>
        <v>1000</v>
      </c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35">
        <f>P18+P19+P20</f>
        <v>2234</v>
      </c>
      <c r="Q21" s="116"/>
      <c r="T21" s="47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35">
        <f>AF18+AF19+AF20</f>
        <v>0</v>
      </c>
      <c r="AG21" s="116"/>
      <c r="AJ21" s="47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35">
        <f>AV18+AV19+AV20</f>
        <v>0</v>
      </c>
      <c r="AW21" s="116"/>
      <c r="AZ21" s="47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35">
        <f>BL18+BL19+BL20</f>
        <v>0</v>
      </c>
      <c r="BM21" s="116"/>
      <c r="BP21" s="47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35">
        <f>CB18+CB19+CB20</f>
        <v>0</v>
      </c>
      <c r="CC21" s="116"/>
    </row>
    <row r="22" spans="1:81" ht="14.25" customHeight="1" x14ac:dyDescent="0.2">
      <c r="A22" s="136" t="str">
        <f>Clasifficación!A35</f>
        <v>A_2</v>
      </c>
      <c r="B22" s="139" t="str">
        <f>Clasifficación!B35</f>
        <v>AGUSTIN DE GABRIEL</v>
      </c>
      <c r="C22" s="140"/>
      <c r="D22" s="39">
        <v>7</v>
      </c>
      <c r="E22" s="40">
        <v>6</v>
      </c>
      <c r="F22" s="40">
        <v>6</v>
      </c>
      <c r="G22" s="40">
        <v>5</v>
      </c>
      <c r="H22" s="40">
        <v>5</v>
      </c>
      <c r="I22" s="40">
        <v>6</v>
      </c>
      <c r="J22" s="40">
        <v>5</v>
      </c>
      <c r="K22" s="40">
        <v>6</v>
      </c>
      <c r="L22" s="40">
        <v>7</v>
      </c>
      <c r="M22" s="40">
        <v>6</v>
      </c>
      <c r="N22" s="40">
        <v>5</v>
      </c>
      <c r="O22" s="40">
        <v>5</v>
      </c>
      <c r="P22" s="26">
        <f>D22*D$10+E22*E$10+F22*F$10+G22*G$10+H22*H$10+I22*I$10+J22*J$10+K22*K$10+L22*L$10+M22*M$10+N$10*N22+O$10*O22</f>
        <v>2240</v>
      </c>
      <c r="Q22" s="111">
        <f>P25*1000/(MAX(P$17,P$25,P$33,P$41,P$49,P$57,P$65,P$73,P$81,P$89))</f>
        <v>952.7860484900043</v>
      </c>
      <c r="T22" s="39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26">
        <f>T22*T$10+U22*U$10+V22*V$10+W22*W$10+X22*X$10+Y22*Y$10+Z22*Z$10+AA22*AA$10+AB22*AB$10+AC22*AC$10+AD$10*AD22+AE$10*AE22</f>
        <v>0</v>
      </c>
      <c r="AG22" s="111" t="e">
        <f>AF25*1000/(MAX(AF$17,AF$25,AF$33,AF$41,AF$49,AF$57,AF$65,AF$73,AF$81,AF$89))</f>
        <v>#DIV/0!</v>
      </c>
      <c r="AJ22" s="39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26">
        <f>AJ22*AJ$10+AK22*AK$10+AL22*AL$10+AM22*AM$10+AN22*AN$10+AO22*AO$10+AP22*AP$10+AQ22*AQ$10+AR22*AR$10+AS22*AS$10+AT$10*AT22+AU$10*AU22</f>
        <v>0</v>
      </c>
      <c r="AW22" s="111">
        <f>AV25*1000/(MAX(AV$17,AV$25,AV$33,AV$41,AV$49,AV$57,AV$65,AV$73,AV$81,AV$89))</f>
        <v>0</v>
      </c>
      <c r="AZ22" s="39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26">
        <f>AZ22*AZ$10+BA22*BA$10+BB22*BB$10+BC22*BC$10+BD22*BD$10+BE22*BE$10+BF22*BF$10+BG22*BG$10+BH22*BH$10+BI22*BI$10+BJ$10*BJ22+BK$10*BK22</f>
        <v>0</v>
      </c>
      <c r="BM22" s="111">
        <f>BL25*1000/(MAX(BL$17,BL$25,BL$33,BL$41,BL$49,BL$57,BL$65,BL$73,BL$81,BL$89))</f>
        <v>0</v>
      </c>
      <c r="BP22" s="39">
        <v>6</v>
      </c>
      <c r="BQ22" s="40">
        <v>7</v>
      </c>
      <c r="BR22" s="40">
        <v>6</v>
      </c>
      <c r="BS22" s="40">
        <v>7</v>
      </c>
      <c r="BT22" s="40">
        <v>5</v>
      </c>
      <c r="BU22" s="40">
        <v>6</v>
      </c>
      <c r="BV22" s="40">
        <v>6</v>
      </c>
      <c r="BW22" s="40">
        <v>6</v>
      </c>
      <c r="BX22" s="40">
        <v>7</v>
      </c>
      <c r="BY22" s="40">
        <v>7</v>
      </c>
      <c r="BZ22" s="40">
        <v>5</v>
      </c>
      <c r="CA22" s="40">
        <v>5</v>
      </c>
      <c r="CB22" s="26">
        <f>BP22*BP$10+BQ22*BQ$10+BR22*BR$10+BS22*BS$10+BT22*BT$10+BU22*BU$10+BV22*BV$10+BW22*BW$10+BX22*BX$10+BY22*BY$10+BZ$10*BZ22+CA$10*CA22</f>
        <v>2362</v>
      </c>
      <c r="CC22" s="111">
        <f>CB25*1000/(MAX(CB$17,CB$25,CB$33,CB$41,CB$49,CB$57,CB$65,CB$73,CB$81,CB$89))</f>
        <v>1000</v>
      </c>
    </row>
    <row r="23" spans="1:81" ht="12.75" customHeight="1" x14ac:dyDescent="0.2">
      <c r="A23" s="137"/>
      <c r="B23" s="141"/>
      <c r="C23" s="142"/>
      <c r="D23" s="41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27">
        <f>D23*D$10+E23*E$10+F23*F$10+G23*G$10+H23*H$10+I23*I$10+J23*J$10+K23*K$10+L23*L$10+M23*M$10+N$10*N23+O$10*O23</f>
        <v>0</v>
      </c>
      <c r="Q23" s="112"/>
      <c r="T23" s="41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27">
        <f>T23*T$10+U23*U$10+V23*V$10+W23*W$10+X23*X$10+Y23*Y$10+Z23*Z$10+AA23*AA$10+AB23*AB$10+AC23*AC$10+AD$10*AD23+AE$10*AE23</f>
        <v>0</v>
      </c>
      <c r="AG23" s="112"/>
      <c r="AJ23" s="41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27">
        <f>AJ23*AJ$10+AK23*AK$10+AL23*AL$10+AM23*AM$10+AN23*AN$10+AO23*AO$10+AP23*AP$10+AQ23*AQ$10+AR23*AR$10+AS23*AS$10+AT$10*AT23+AU$10*AU23</f>
        <v>0</v>
      </c>
      <c r="AW23" s="112"/>
      <c r="AZ23" s="41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27">
        <f>AZ23*AZ$10+BA23*BA$10+BB23*BB$10+BC23*BC$10+BD23*BD$10+BE23*BE$10+BF23*BF$10+BG23*BG$10+BH23*BH$10+BI23*BI$10+BJ$10*BJ23+BK$10*BK23</f>
        <v>0</v>
      </c>
      <c r="BM23" s="112"/>
      <c r="BP23" s="41">
        <v>0</v>
      </c>
      <c r="BQ23" s="42">
        <v>0</v>
      </c>
      <c r="BR23" s="42">
        <v>0</v>
      </c>
      <c r="BS23" s="42">
        <v>0</v>
      </c>
      <c r="BT23" s="42">
        <v>0</v>
      </c>
      <c r="BU23" s="42">
        <v>0</v>
      </c>
      <c r="BV23" s="42">
        <v>0</v>
      </c>
      <c r="BW23" s="42">
        <v>0</v>
      </c>
      <c r="BX23" s="42">
        <v>0</v>
      </c>
      <c r="BY23" s="42">
        <v>0</v>
      </c>
      <c r="BZ23" s="42">
        <v>0</v>
      </c>
      <c r="CA23" s="42">
        <v>0</v>
      </c>
      <c r="CB23" s="27">
        <f>BP23*BP$10+BQ23*BQ$10+BR23*BR$10+BS23*BS$10+BT23*BT$10+BU23*BU$10+BV23*BV$10+BW23*BW$10+BX23*BX$10+BY23*BY$10+BZ$10*BZ23+CA$10*CA23</f>
        <v>0</v>
      </c>
      <c r="CC23" s="112"/>
    </row>
    <row r="24" spans="1:81" ht="12.75" customHeight="1" x14ac:dyDescent="0.2">
      <c r="A24" s="137"/>
      <c r="B24" s="141"/>
      <c r="C24" s="142"/>
      <c r="D24" s="41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27">
        <f>D24*D$10+E24*E$10+F24*F$10+G24*G$10+H24*H$10+I24*I$10+J24*J$10+K24*K$10+L24*L$10+M24*M$10+N$10*N24+O$10*O24</f>
        <v>0</v>
      </c>
      <c r="Q24" s="112"/>
      <c r="T24" s="41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27">
        <f>T24*T$10+U24*U$10+V24*V$10+W24*W$10+X24*X$10+Y24*Y$10+Z24*Z$10+AA24*AA$10+AB24*AB$10+AC24*AC$10+AD$10*AD24+AE$10*AE24</f>
        <v>0</v>
      </c>
      <c r="AG24" s="112"/>
      <c r="AJ24" s="41">
        <v>0</v>
      </c>
      <c r="AK24" s="42">
        <v>0</v>
      </c>
      <c r="AL24" s="4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27">
        <f>AJ24*AJ$10+AK24*AK$10+AL24*AL$10+AM24*AM$10+AN24*AN$10+AO24*AO$10+AP24*AP$10+AQ24*AQ$10+AR24*AR$10+AS24*AS$10+AT$10*AT24+AU$10*AU24</f>
        <v>0</v>
      </c>
      <c r="AW24" s="112"/>
      <c r="AZ24" s="41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27">
        <f>AZ24*AZ$10+BA24*BA$10+BB24*BB$10+BC24*BC$10+BD24*BD$10+BE24*BE$10+BF24*BF$10+BG24*BG$10+BH24*BH$10+BI24*BI$10+BJ$10*BJ24+BK$10*BK24</f>
        <v>0</v>
      </c>
      <c r="BM24" s="112"/>
      <c r="BP24" s="41">
        <v>0</v>
      </c>
      <c r="BQ24" s="42">
        <v>0</v>
      </c>
      <c r="BR24" s="42">
        <v>0</v>
      </c>
      <c r="BS24" s="42">
        <v>0</v>
      </c>
      <c r="BT24" s="42">
        <v>0</v>
      </c>
      <c r="BU24" s="42">
        <v>0</v>
      </c>
      <c r="BV24" s="42">
        <v>0</v>
      </c>
      <c r="BW24" s="42">
        <v>0</v>
      </c>
      <c r="BX24" s="42">
        <v>0</v>
      </c>
      <c r="BY24" s="42">
        <v>0</v>
      </c>
      <c r="BZ24" s="42">
        <v>0</v>
      </c>
      <c r="CA24" s="42">
        <v>0</v>
      </c>
      <c r="CB24" s="27">
        <f>BP24*BP$10+BQ24*BQ$10+BR24*BR$10+BS24*BS$10+BT24*BT$10+BU24*BU$10+BV24*BV$10+BW24*BW$10+BX24*BX$10+BY24*BY$10+BZ$10*BZ24+CA$10*CA24</f>
        <v>0</v>
      </c>
      <c r="CC24" s="112"/>
    </row>
    <row r="25" spans="1:81" ht="15" customHeight="1" thickBot="1" x14ac:dyDescent="0.3">
      <c r="A25" s="137"/>
      <c r="B25" s="141"/>
      <c r="C25" s="1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6">
        <f>P22+P23+P24</f>
        <v>2240</v>
      </c>
      <c r="Q25" s="113"/>
      <c r="T25" s="47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6">
        <f>AF22+AF23+AF24</f>
        <v>0</v>
      </c>
      <c r="AG25" s="113"/>
      <c r="AJ25" s="47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6">
        <f>AV22+AV23+AV24</f>
        <v>0</v>
      </c>
      <c r="AW25" s="113"/>
      <c r="AZ25" s="47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6">
        <f>BL22+BL23+BL24</f>
        <v>0</v>
      </c>
      <c r="BM25" s="113"/>
      <c r="BP25" s="47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6">
        <f>CB22+CB23+CB24</f>
        <v>2362</v>
      </c>
      <c r="CC25" s="113"/>
    </row>
    <row r="26" spans="1:81" ht="14.25" customHeight="1" x14ac:dyDescent="0.2">
      <c r="A26" s="137"/>
      <c r="B26" s="141"/>
      <c r="C26" s="142"/>
      <c r="D26" s="10">
        <v>5</v>
      </c>
      <c r="E26" s="11">
        <v>7</v>
      </c>
      <c r="F26" s="11">
        <v>7</v>
      </c>
      <c r="G26" s="11">
        <v>6</v>
      </c>
      <c r="H26" s="11">
        <v>6</v>
      </c>
      <c r="I26" s="11">
        <v>0</v>
      </c>
      <c r="J26" s="11">
        <v>5</v>
      </c>
      <c r="K26" s="11">
        <v>4</v>
      </c>
      <c r="L26" s="11">
        <v>6</v>
      </c>
      <c r="M26" s="11">
        <v>6</v>
      </c>
      <c r="N26" s="11">
        <v>5</v>
      </c>
      <c r="O26" s="11">
        <v>5</v>
      </c>
      <c r="P26" s="27">
        <f>D26*D$11+E26*E$11+F26*F$11+G26*G$11+H26*H$11+I26*I$11+J26*J$11+K26*K$11+L26*L$11+M26*M$11+N$11*N26+O$11*O26</f>
        <v>1939</v>
      </c>
      <c r="Q26" s="114">
        <f>P29*1000/(MAX(P$21,P$29,P$37,P$45,P$53,P$61,P$69,P$77,P$85,P$93))</f>
        <v>867.94986571172785</v>
      </c>
      <c r="T26" s="10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27">
        <f>T26*T$11+U26*U$11+V26*V$11+W26*W$11+X26*X$11+Y26*Y$11+Z26*Z$11+AA26*AA$11+AB26*AB$11+AC26*AC$11+AD$11*AD26+AE$11*AE26</f>
        <v>0</v>
      </c>
      <c r="AG26" s="114" t="e">
        <f>AF29*1000/(MAX(AF$21,AF$29,AF$37,AF$45,AF$53,AF$61,AF$69,AF$77,AF$85,AF$93))</f>
        <v>#DIV/0!</v>
      </c>
      <c r="AJ26" s="10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27">
        <f>AJ26*AJ$11+AK26*AK$11+AL26*AL$11+AM26*AM$11+AN26*AN$11+AO26*AO$11+AP26*AP$11+AQ26*AQ$11+AR26*AR$11+AS26*AS$11+AT$11*AT26+AU$11*AU26</f>
        <v>0</v>
      </c>
      <c r="AW26" s="114" t="e">
        <f>AV29*1000/(MAX(AV$21,AV$29,AV$37,AV$45,AV$53,AV$61,AV$69,AV$77,AV$85,AV$93))</f>
        <v>#DIV/0!</v>
      </c>
      <c r="AZ26" s="10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27">
        <f>AZ26*AZ$11+BA26*BA$11+BB26*BB$11+BC26*BC$11+BD26*BD$11+BE26*BE$11+BF26*BF$11+BG26*BG$11+BH26*BH$11+BI26*BI$11+BJ$11*BJ26+BK$11*BK26</f>
        <v>0</v>
      </c>
      <c r="BM26" s="114" t="e">
        <f>BL29*1000/(MAX(BL$21,BL$29,BL$37,BL$45,BL$53,BL$61,BL$69,BL$77,BL$85,BL$93))</f>
        <v>#DIV/0!</v>
      </c>
      <c r="BP26" s="10">
        <v>7</v>
      </c>
      <c r="BQ26" s="11">
        <v>0</v>
      </c>
      <c r="BR26" s="11">
        <v>6</v>
      </c>
      <c r="BS26" s="11">
        <v>0</v>
      </c>
      <c r="BT26" s="11">
        <v>6</v>
      </c>
      <c r="BU26" s="11">
        <v>5</v>
      </c>
      <c r="BV26" s="11">
        <v>7</v>
      </c>
      <c r="BW26" s="11">
        <v>0</v>
      </c>
      <c r="BX26" s="11">
        <v>6</v>
      </c>
      <c r="BY26" s="11">
        <v>0</v>
      </c>
      <c r="BZ26" s="11">
        <v>5</v>
      </c>
      <c r="CA26" s="11">
        <v>5</v>
      </c>
      <c r="CB26" s="27">
        <f>BP26*BP$11+BQ26*BQ$11+BR26*BR$11+BS26*BS$11+BT26*BT$11+BU26*BU$11+BV26*BV$11+BW26*BW$11+BX26*BX$11+BY26*BY$11+BZ$11*BZ26+CA$11*CA26</f>
        <v>1374</v>
      </c>
      <c r="CC26" s="114">
        <f>CB29*1000/(MAX(CB$21,CB$29,CB$37,CB$45,CB$53,CB$61,CB$69,CB$77,CB$85,CB$93))</f>
        <v>1000</v>
      </c>
    </row>
    <row r="27" spans="1:81" ht="12.75" customHeight="1" thickBot="1" x14ac:dyDescent="0.25">
      <c r="A27" s="137"/>
      <c r="B27" s="141"/>
      <c r="C27" s="142"/>
      <c r="D27" s="13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7">
        <f>D27*D$11+E27*E$11+F27*F$11+G27*G$11+H27*H$11+I27*I$11+J27*J$11+K27*K$11+L27*L$11+M27*M$11+N$11*N27+O$11*O27</f>
        <v>0</v>
      </c>
      <c r="Q27" s="115"/>
      <c r="T27" s="13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27">
        <f>T27*T$11+U27*U$11+V27*V$11+W27*W$11+X27*X$11+Y27*Y$11+Z27*Z$11+AA27*AA$11+AB27*AB$11+AC27*AC$11+AD$11*AD27+AE$11*AE27</f>
        <v>0</v>
      </c>
      <c r="AG27" s="115"/>
      <c r="AJ27" s="13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27">
        <f>AJ27*AJ$11+AK27*AK$11+AL27*AL$11+AM27*AM$11+AN27*AN$11+AO27*AO$11+AP27*AP$11+AQ27*AQ$11+AR27*AR$11+AS27*AS$11+AT$11*AT27+AU$11*AU27</f>
        <v>0</v>
      </c>
      <c r="AW27" s="115"/>
      <c r="AZ27" s="13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27">
        <f>AZ27*AZ$11+BA27*BA$11+BB27*BB$11+BC27*BC$11+BD27*BD$11+BE27*BE$11+BF27*BF$11+BG27*BG$11+BH27*BH$11+BI27*BI$11+BJ$11*BJ27+BK$11*BK27</f>
        <v>0</v>
      </c>
      <c r="BM27" s="115"/>
      <c r="BP27" s="13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27">
        <f>BP27*BP$11+BQ27*BQ$11+BR27*BR$11+BS27*BS$11+BT27*BT$11+BU27*BU$11+BV27*BV$11+BW27*BW$11+BX27*BX$11+BY27*BY$11+BZ$11*BZ27+CA$11*CA27</f>
        <v>0</v>
      </c>
      <c r="CC27" s="115"/>
    </row>
    <row r="28" spans="1:81" ht="12.75" customHeight="1" thickBot="1" x14ac:dyDescent="0.25">
      <c r="A28" s="137"/>
      <c r="B28" s="36" t="s">
        <v>9</v>
      </c>
      <c r="C28" s="36" t="s">
        <v>91</v>
      </c>
      <c r="D28" s="13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7">
        <f>D28*D$11+E28*E$11+F28*F$11+G28*G$11+H28*H$11+I28*I$11+J28*J$11+K28*K$11+L28*L$11+M28*M$11+N$11*N28+O$11*O28</f>
        <v>0</v>
      </c>
      <c r="Q28" s="115"/>
      <c r="T28" s="13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27">
        <f>T28*T$11+U28*U$11+V28*V$11+W28*W$11+X28*X$11+Y28*Y$11+Z28*Z$11+AA28*AA$11+AB28*AB$11+AC28*AC$11+AD$11*AD28+AE$11*AE28</f>
        <v>0</v>
      </c>
      <c r="AG28" s="115"/>
      <c r="AJ28" s="13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27">
        <f>AJ28*AJ$11+AK28*AK$11+AL28*AL$11+AM28*AM$11+AN28*AN$11+AO28*AO$11+AP28*AP$11+AQ28*AQ$11+AR28*AR$11+AS28*AS$11+AT$11*AT28+AU$11*AU28</f>
        <v>0</v>
      </c>
      <c r="AW28" s="115"/>
      <c r="AZ28" s="13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27">
        <f>AZ28*AZ$11+BA28*BA$11+BB28*BB$11+BC28*BC$11+BD28*BD$11+BE28*BE$11+BF28*BF$11+BG28*BG$11+BH28*BH$11+BI28*BI$11+BJ$11*BJ28+BK$11*BK28</f>
        <v>0</v>
      </c>
      <c r="BM28" s="115"/>
      <c r="BP28" s="13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27">
        <f>BP28*BP$11+BQ28*BQ$11+BR28*BR$11+BS28*BS$11+BT28*BT$11+BU28*BU$11+BV28*BV$11+BW28*BW$11+BX28*BX$11+BY28*BY$11+BZ$11*BZ28+CA$11*CA28</f>
        <v>0</v>
      </c>
      <c r="CC28" s="115"/>
    </row>
    <row r="29" spans="1:81" ht="15" customHeight="1" thickBot="1" x14ac:dyDescent="0.3">
      <c r="A29" s="138"/>
      <c r="B29" s="37">
        <f>Q22</f>
        <v>952.7860484900043</v>
      </c>
      <c r="C29" s="38">
        <f>Q26</f>
        <v>867.94986571172785</v>
      </c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35">
        <f>P26+P27+P28</f>
        <v>1939</v>
      </c>
      <c r="Q29" s="116"/>
      <c r="T29" s="47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35">
        <f>AF26+AF27+AF28</f>
        <v>0</v>
      </c>
      <c r="AG29" s="116"/>
      <c r="AJ29" s="47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35">
        <f>AV26+AV27+AV28</f>
        <v>0</v>
      </c>
      <c r="AW29" s="116"/>
      <c r="AZ29" s="47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35">
        <f>BL26+BL27+BL28</f>
        <v>0</v>
      </c>
      <c r="BM29" s="116"/>
      <c r="BP29" s="47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35">
        <f>CB26+CB27+CB28</f>
        <v>1374</v>
      </c>
      <c r="CC29" s="116"/>
    </row>
    <row r="30" spans="1:81" ht="14.25" customHeight="1" x14ac:dyDescent="0.2">
      <c r="A30" s="136" t="e">
        <f>Clasifficación!#REF!</f>
        <v>#REF!</v>
      </c>
      <c r="B30" s="139" t="e">
        <f>Clasifficación!#REF!</f>
        <v>#REF!</v>
      </c>
      <c r="C30" s="140"/>
      <c r="D30" s="39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26">
        <f>D30*D$10+E30*E$10+F30*F$10+G30*G$10+H30*H$10+I30*I$10+J30*J$10+K30*K$10+L30*L$10+M30*M$10+N$10*N30+O$10*O30</f>
        <v>0</v>
      </c>
      <c r="Q30" s="111">
        <f>P33*1000/(MAX(P$17,P$25,P$33,P$41,P$49,P$57,P$65,P$73,P$81,P$89))</f>
        <v>0</v>
      </c>
      <c r="T30" s="39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26">
        <f>T30*T$10+U30*U$10+V30*V$10+W30*W$10+X30*X$10+Y30*Y$10+Z30*Z$10+AA30*AA$10+AB30*AB$10+AC30*AC$10+AD$10*AD30+AE$10*AE30</f>
        <v>0</v>
      </c>
      <c r="AG30" s="111" t="e">
        <f>AF33*1000/(MAX(AF$17,AF$25,AF$33,AF$41,AF$49,AF$57,AF$65,AF$73,AF$81,AF$89))</f>
        <v>#DIV/0!</v>
      </c>
      <c r="AJ30" s="39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26">
        <f>AJ30*AJ$10+AK30*AK$10+AL30*AL$10+AM30*AM$10+AN30*AN$10+AO30*AO$10+AP30*AP$10+AQ30*AQ$10+AR30*AR$10+AS30*AS$10+AT$10*AT30+AU$10*AU30</f>
        <v>0</v>
      </c>
      <c r="AW30" s="111">
        <f>AV33*1000/(MAX(AV$17,AV$25,AV$33,AV$41,AV$49,AV$57,AV$65,AV$73,AV$81,AV$89))</f>
        <v>0</v>
      </c>
      <c r="AZ30" s="39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26">
        <f>AZ30*AZ$10+BA30*BA$10+BB30*BB$10+BC30*BC$10+BD30*BD$10+BE30*BE$10+BF30*BF$10+BG30*BG$10+BH30*BH$10+BI30*BI$10+BJ$10*BJ30+BK$10*BK30</f>
        <v>0</v>
      </c>
      <c r="BM30" s="111">
        <f>BL33*1000/(MAX(BL$17,BL$25,BL$33,BL$41,BL$49,BL$57,BL$65,BL$73,BL$81,BL$89))</f>
        <v>0</v>
      </c>
      <c r="BP30" s="39">
        <v>0</v>
      </c>
      <c r="BQ30" s="40">
        <v>0</v>
      </c>
      <c r="BR30" s="40">
        <v>0</v>
      </c>
      <c r="BS30" s="40">
        <v>0</v>
      </c>
      <c r="BT30" s="40">
        <v>0</v>
      </c>
      <c r="BU30" s="40">
        <v>0</v>
      </c>
      <c r="BV30" s="40">
        <v>0</v>
      </c>
      <c r="BW30" s="40">
        <v>0</v>
      </c>
      <c r="BX30" s="40">
        <v>0</v>
      </c>
      <c r="BY30" s="40">
        <v>0</v>
      </c>
      <c r="BZ30" s="40">
        <v>0</v>
      </c>
      <c r="CA30" s="40">
        <v>0</v>
      </c>
      <c r="CB30" s="26">
        <f>BP30*BP$10+BQ30*BQ$10+BR30*BR$10+BS30*BS$10+BT30*BT$10+BU30*BU$10+BV30*BV$10+BW30*BW$10+BX30*BX$10+BY30*BY$10+BZ$10*BZ30+CA$10*CA30</f>
        <v>0</v>
      </c>
      <c r="CC30" s="111">
        <f>CB33*1000/(MAX(CB$17,CB$25,CB$33,CB$41,CB$49,CB$57,CB$65,CB$73,CB$81,CB$89))</f>
        <v>0</v>
      </c>
    </row>
    <row r="31" spans="1:81" ht="12.75" customHeight="1" x14ac:dyDescent="0.2">
      <c r="A31" s="137"/>
      <c r="B31" s="141"/>
      <c r="C31" s="142"/>
      <c r="D31" s="41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27">
        <f>D31*D$10+E31*E$10+F31*F$10+G31*G$10+H31*H$10+I31*I$10+J31*J$10+K31*K$10+L31*L$10+M31*M$10+N$10*N31+O$10*O31</f>
        <v>0</v>
      </c>
      <c r="Q31" s="112"/>
      <c r="T31" s="41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27">
        <f>T31*T$10+U31*U$10+V31*V$10+W31*W$10+X31*X$10+Y31*Y$10+Z31*Z$10+AA31*AA$10+AB31*AB$10+AC31*AC$10+AD$10*AD31+AE$10*AE31</f>
        <v>0</v>
      </c>
      <c r="AG31" s="112"/>
      <c r="AJ31" s="41">
        <v>0</v>
      </c>
      <c r="AK31" s="42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27">
        <f>AJ31*AJ$10+AK31*AK$10+AL31*AL$10+AM31*AM$10+AN31*AN$10+AO31*AO$10+AP31*AP$10+AQ31*AQ$10+AR31*AR$10+AS31*AS$10+AT$10*AT31+AU$10*AU31</f>
        <v>0</v>
      </c>
      <c r="AW31" s="112"/>
      <c r="AZ31" s="41">
        <v>0</v>
      </c>
      <c r="BA31" s="42">
        <v>0</v>
      </c>
      <c r="BB31" s="42">
        <v>0</v>
      </c>
      <c r="BC31" s="42">
        <v>0</v>
      </c>
      <c r="BD31" s="42">
        <v>0</v>
      </c>
      <c r="BE31" s="42">
        <v>0</v>
      </c>
      <c r="BF31" s="42">
        <v>0</v>
      </c>
      <c r="BG31" s="42">
        <v>0</v>
      </c>
      <c r="BH31" s="42">
        <v>0</v>
      </c>
      <c r="BI31" s="42">
        <v>0</v>
      </c>
      <c r="BJ31" s="42">
        <v>0</v>
      </c>
      <c r="BK31" s="42">
        <v>0</v>
      </c>
      <c r="BL31" s="27">
        <f>AZ31*AZ$10+BA31*BA$10+BB31*BB$10+BC31*BC$10+BD31*BD$10+BE31*BE$10+BF31*BF$10+BG31*BG$10+BH31*BH$10+BI31*BI$10+BJ$10*BJ31+BK$10*BK31</f>
        <v>0</v>
      </c>
      <c r="BM31" s="112"/>
      <c r="BP31" s="41">
        <v>0</v>
      </c>
      <c r="BQ31" s="42">
        <v>0</v>
      </c>
      <c r="BR31" s="42">
        <v>0</v>
      </c>
      <c r="BS31" s="42">
        <v>0</v>
      </c>
      <c r="BT31" s="42">
        <v>0</v>
      </c>
      <c r="BU31" s="42">
        <v>0</v>
      </c>
      <c r="BV31" s="42">
        <v>0</v>
      </c>
      <c r="BW31" s="42">
        <v>0</v>
      </c>
      <c r="BX31" s="42">
        <v>0</v>
      </c>
      <c r="BY31" s="42">
        <v>0</v>
      </c>
      <c r="BZ31" s="42">
        <v>0</v>
      </c>
      <c r="CA31" s="42">
        <v>0</v>
      </c>
      <c r="CB31" s="27">
        <f>BP31*BP$10+BQ31*BQ$10+BR31*BR$10+BS31*BS$10+BT31*BT$10+BU31*BU$10+BV31*BV$10+BW31*BW$10+BX31*BX$10+BY31*BY$10+BZ$10*BZ31+CA$10*CA31</f>
        <v>0</v>
      </c>
      <c r="CC31" s="112"/>
    </row>
    <row r="32" spans="1:81" ht="12.75" customHeight="1" x14ac:dyDescent="0.2">
      <c r="A32" s="137"/>
      <c r="B32" s="141"/>
      <c r="C32" s="142"/>
      <c r="D32" s="41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27">
        <f>D32*D$10+E32*E$10+F32*F$10+G32*G$10+H32*H$10+I32*I$10+J32*J$10+K32*K$10+L32*L$10+M32*M$10+N$10*N32+O$10*O32</f>
        <v>0</v>
      </c>
      <c r="Q32" s="112"/>
      <c r="T32" s="41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27">
        <f>T32*T$10+U32*U$10+V32*V$10+W32*W$10+X32*X$10+Y32*Y$10+Z32*Z$10+AA32*AA$10+AB32*AB$10+AC32*AC$10+AD$10*AD32+AE$10*AE32</f>
        <v>0</v>
      </c>
      <c r="AG32" s="112"/>
      <c r="AJ32" s="41">
        <v>0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v>0</v>
      </c>
      <c r="AU32" s="42">
        <v>0</v>
      </c>
      <c r="AV32" s="27">
        <f>AJ32*AJ$10+AK32*AK$10+AL32*AL$10+AM32*AM$10+AN32*AN$10+AO32*AO$10+AP32*AP$10+AQ32*AQ$10+AR32*AR$10+AS32*AS$10+AT$10*AT32+AU$10*AU32</f>
        <v>0</v>
      </c>
      <c r="AW32" s="112"/>
      <c r="AZ32" s="41">
        <v>0</v>
      </c>
      <c r="BA32" s="42">
        <v>0</v>
      </c>
      <c r="BB32" s="42">
        <v>0</v>
      </c>
      <c r="BC32" s="42">
        <v>0</v>
      </c>
      <c r="BD32" s="42">
        <v>0</v>
      </c>
      <c r="BE32" s="42">
        <v>0</v>
      </c>
      <c r="BF32" s="42">
        <v>0</v>
      </c>
      <c r="BG32" s="42">
        <v>0</v>
      </c>
      <c r="BH32" s="42">
        <v>0</v>
      </c>
      <c r="BI32" s="42">
        <v>0</v>
      </c>
      <c r="BJ32" s="42">
        <v>0</v>
      </c>
      <c r="BK32" s="42">
        <v>0</v>
      </c>
      <c r="BL32" s="27">
        <f>AZ32*AZ$10+BA32*BA$10+BB32*BB$10+BC32*BC$10+BD32*BD$10+BE32*BE$10+BF32*BF$10+BG32*BG$10+BH32*BH$10+BI32*BI$10+BJ$10*BJ32+BK$10*BK32</f>
        <v>0</v>
      </c>
      <c r="BM32" s="112"/>
      <c r="BP32" s="41">
        <v>0</v>
      </c>
      <c r="BQ32" s="42">
        <v>0</v>
      </c>
      <c r="BR32" s="42">
        <v>0</v>
      </c>
      <c r="BS32" s="42">
        <v>0</v>
      </c>
      <c r="BT32" s="42">
        <v>0</v>
      </c>
      <c r="BU32" s="42">
        <v>0</v>
      </c>
      <c r="BV32" s="42">
        <v>0</v>
      </c>
      <c r="BW32" s="42">
        <v>0</v>
      </c>
      <c r="BX32" s="42">
        <v>0</v>
      </c>
      <c r="BY32" s="42">
        <v>0</v>
      </c>
      <c r="BZ32" s="42">
        <v>0</v>
      </c>
      <c r="CA32" s="42">
        <v>0</v>
      </c>
      <c r="CB32" s="27">
        <f>BP32*BP$10+BQ32*BQ$10+BR32*BR$10+BS32*BS$10+BT32*BT$10+BU32*BU$10+BV32*BV$10+BW32*BW$10+BX32*BX$10+BY32*BY$10+BZ$10*BZ32+CA$10*CA32</f>
        <v>0</v>
      </c>
      <c r="CC32" s="112"/>
    </row>
    <row r="33" spans="1:81" ht="15" customHeight="1" thickBot="1" x14ac:dyDescent="0.3">
      <c r="A33" s="137"/>
      <c r="B33" s="141"/>
      <c r="C33" s="142"/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6">
        <f>P30+P31+P32</f>
        <v>0</v>
      </c>
      <c r="Q33" s="113"/>
      <c r="T33" s="47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6">
        <f>AF30+AF31+AF32</f>
        <v>0</v>
      </c>
      <c r="AG33" s="113"/>
      <c r="AJ33" s="47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6">
        <f>AV30+AV31+AV32</f>
        <v>0</v>
      </c>
      <c r="AW33" s="113"/>
      <c r="AZ33" s="47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6">
        <f>BL30+BL31+BL32</f>
        <v>0</v>
      </c>
      <c r="BM33" s="113"/>
      <c r="BP33" s="47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6">
        <f>CB30+CB31+CB32</f>
        <v>0</v>
      </c>
      <c r="CC33" s="113"/>
    </row>
    <row r="34" spans="1:81" ht="14.25" customHeight="1" x14ac:dyDescent="0.2">
      <c r="A34" s="137"/>
      <c r="B34" s="141"/>
      <c r="C34" s="142"/>
      <c r="D34" s="10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27">
        <f>D34*D$11+E34*E$11+F34*F$11+G34*G$11+H34*H$11+I34*I$11+J34*J$11+K34*K$11+L34*L$11+M34*M$11+N$11*N34+O$11*O34</f>
        <v>0</v>
      </c>
      <c r="Q34" s="114">
        <f>P37*1000/(MAX(P$21,P$29,P$37,P$45,P$53,P$61,P$69,P$77,P$85,P$93))</f>
        <v>0</v>
      </c>
      <c r="T34" s="10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27">
        <f>T34*T$11+U34*U$11+V34*V$11+W34*W$11+X34*X$11+Y34*Y$11+Z34*Z$11+AA34*AA$11+AB34*AB$11+AC34*AC$11+AD$11*AD34+AE$11*AE34</f>
        <v>0</v>
      </c>
      <c r="AG34" s="114" t="e">
        <f>AF37*1000/(MAX(AF$21,AF$29,AF$37,AF$45,AF$53,AF$61,AF$69,AF$77,AF$85,AF$93))</f>
        <v>#DIV/0!</v>
      </c>
      <c r="AJ34" s="10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27">
        <f>AJ34*AJ$11+AK34*AK$11+AL34*AL$11+AM34*AM$11+AN34*AN$11+AO34*AO$11+AP34*AP$11+AQ34*AQ$11+AR34*AR$11+AS34*AS$11+AT$11*AT34+AU$11*AU34</f>
        <v>0</v>
      </c>
      <c r="AW34" s="114" t="e">
        <f>AV37*1000/(MAX(AV$21,AV$29,AV$37,AV$45,AV$53,AV$61,AV$69,AV$77,AV$85,AV$93))</f>
        <v>#DIV/0!</v>
      </c>
      <c r="AZ34" s="10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27">
        <f>AZ34*AZ$11+BA34*BA$11+BB34*BB$11+BC34*BC$11+BD34*BD$11+BE34*BE$11+BF34*BF$11+BG34*BG$11+BH34*BH$11+BI34*BI$11+BJ$11*BJ34+BK$11*BK34</f>
        <v>0</v>
      </c>
      <c r="BM34" s="114" t="e">
        <f>BL37*1000/(MAX(BL$21,BL$29,BL$37,BL$45,BL$53,BL$61,BL$69,BL$77,BL$85,BL$93))</f>
        <v>#DIV/0!</v>
      </c>
      <c r="BP34" s="10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27">
        <f>BP34*BP$11+BQ34*BQ$11+BR34*BR$11+BS34*BS$11+BT34*BT$11+BU34*BU$11+BV34*BV$11+BW34*BW$11+BX34*BX$11+BY34*BY$11+BZ$11*BZ34+CA$11*CA34</f>
        <v>0</v>
      </c>
      <c r="CC34" s="114">
        <f>CB37*1000/(MAX(CB$21,CB$29,CB$37,CB$45,CB$53,CB$61,CB$69,CB$77,CB$85,CB$93))</f>
        <v>0</v>
      </c>
    </row>
    <row r="35" spans="1:81" ht="12.75" customHeight="1" thickBot="1" x14ac:dyDescent="0.25">
      <c r="A35" s="137"/>
      <c r="B35" s="141"/>
      <c r="C35" s="142"/>
      <c r="D35" s="13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7">
        <f>D35*D$11+E35*E$11+F35*F$11+G35*G$11+H35*H$11+I35*I$11+J35*J$11+K35*K$11+L35*L$11+M35*M$11+N$11*N35+O$11*O35</f>
        <v>0</v>
      </c>
      <c r="Q35" s="115"/>
      <c r="T35" s="13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27">
        <f>T35*T$11+U35*U$11+V35*V$11+W35*W$11+X35*X$11+Y35*Y$11+Z35*Z$11+AA35*AA$11+AB35*AB$11+AC35*AC$11+AD$11*AD35+AE$11*AE35</f>
        <v>0</v>
      </c>
      <c r="AG35" s="115"/>
      <c r="AJ35" s="13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27">
        <f>AJ35*AJ$11+AK35*AK$11+AL35*AL$11+AM35*AM$11+AN35*AN$11+AO35*AO$11+AP35*AP$11+AQ35*AQ$11+AR35*AR$11+AS35*AS$11+AT$11*AT35+AU$11*AU35</f>
        <v>0</v>
      </c>
      <c r="AW35" s="115"/>
      <c r="AZ35" s="13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27">
        <f>AZ35*AZ$11+BA35*BA$11+BB35*BB$11+BC35*BC$11+BD35*BD$11+BE35*BE$11+BF35*BF$11+BG35*BG$11+BH35*BH$11+BI35*BI$11+BJ$11*BJ35+BK$11*BK35</f>
        <v>0</v>
      </c>
      <c r="BM35" s="115"/>
      <c r="BP35" s="13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27">
        <f>BP35*BP$11+BQ35*BQ$11+BR35*BR$11+BS35*BS$11+BT35*BT$11+BU35*BU$11+BV35*BV$11+BW35*BW$11+BX35*BX$11+BY35*BY$11+BZ$11*BZ35+CA$11*CA35</f>
        <v>0</v>
      </c>
      <c r="CC35" s="115"/>
    </row>
    <row r="36" spans="1:81" ht="12.75" customHeight="1" thickBot="1" x14ac:dyDescent="0.25">
      <c r="A36" s="137"/>
      <c r="B36" s="36" t="s">
        <v>9</v>
      </c>
      <c r="C36" s="36" t="s">
        <v>91</v>
      </c>
      <c r="D36" s="13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7">
        <f>D36*D$11+E36*E$11+F36*F$11+G36*G$11+H36*H$11+I36*I$11+J36*J$11+K36*K$11+L36*L$11+M36*M$11+N$11*N36+O$11*O36</f>
        <v>0</v>
      </c>
      <c r="Q36" s="115"/>
      <c r="T36" s="13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27">
        <f>T36*T$11+U36*U$11+V36*V$11+W36*W$11+X36*X$11+Y36*Y$11+Z36*Z$11+AA36*AA$11+AB36*AB$11+AC36*AC$11+AD$11*AD36+AE$11*AE36</f>
        <v>0</v>
      </c>
      <c r="AG36" s="115"/>
      <c r="AJ36" s="13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27">
        <f>AJ36*AJ$11+AK36*AK$11+AL36*AL$11+AM36*AM$11+AN36*AN$11+AO36*AO$11+AP36*AP$11+AQ36*AQ$11+AR36*AR$11+AS36*AS$11+AT$11*AT36+AU$11*AU36</f>
        <v>0</v>
      </c>
      <c r="AW36" s="115"/>
      <c r="AZ36" s="13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27">
        <f>AZ36*AZ$11+BA36*BA$11+BB36*BB$11+BC36*BC$11+BD36*BD$11+BE36*BE$11+BF36*BF$11+BG36*BG$11+BH36*BH$11+BI36*BI$11+BJ$11*BJ36+BK$11*BK36</f>
        <v>0</v>
      </c>
      <c r="BM36" s="115"/>
      <c r="BP36" s="13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27">
        <f>BP36*BP$11+BQ36*BQ$11+BR36*BR$11+BS36*BS$11+BT36*BT$11+BU36*BU$11+BV36*BV$11+BW36*BW$11+BX36*BX$11+BY36*BY$11+BZ$11*BZ36+CA$11*CA36</f>
        <v>0</v>
      </c>
      <c r="CC36" s="115"/>
    </row>
    <row r="37" spans="1:81" ht="15" customHeight="1" thickBot="1" x14ac:dyDescent="0.3">
      <c r="A37" s="138"/>
      <c r="B37" s="37">
        <f>Q30</f>
        <v>0</v>
      </c>
      <c r="C37" s="38">
        <f>Q34</f>
        <v>0</v>
      </c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35">
        <f>P34+P35+P36</f>
        <v>0</v>
      </c>
      <c r="Q37" s="116"/>
      <c r="T37" s="47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35">
        <f>AF34+AF35+AF36</f>
        <v>0</v>
      </c>
      <c r="AG37" s="116"/>
      <c r="AJ37" s="47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35">
        <f>AV34+AV35+AV36</f>
        <v>0</v>
      </c>
      <c r="AW37" s="116"/>
      <c r="AZ37" s="47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35">
        <f>BL34+BL35+BL36</f>
        <v>0</v>
      </c>
      <c r="BM37" s="116"/>
      <c r="BP37" s="47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35">
        <f>CB34+CB35+CB36</f>
        <v>0</v>
      </c>
      <c r="CC37" s="116"/>
    </row>
    <row r="38" spans="1:81" ht="14.25" customHeight="1" x14ac:dyDescent="0.2">
      <c r="A38" s="136" t="e">
        <f>Clasifficación!#REF!</f>
        <v>#REF!</v>
      </c>
      <c r="B38" s="139" t="e">
        <f>Clasifficación!#REF!</f>
        <v>#REF!</v>
      </c>
      <c r="C38" s="140"/>
      <c r="D38" s="39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26">
        <f>D38*D$10+E38*E$10+F38*F$10+G38*G$10+H38*H$10+I38*I$10+J38*J$10+K38*K$10+L38*L$10+M38*M$10+N$10*N38+O$10*O38</f>
        <v>0</v>
      </c>
      <c r="Q38" s="111">
        <f>P41*1000/(MAX(P$17,P$25,P$33,P$41,P$49,P$57,P$65,P$73,P$81,P$89))</f>
        <v>0</v>
      </c>
      <c r="T38" s="39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26">
        <f>T38*T$10+U38*U$10+V38*V$10+W38*W$10+X38*X$10+Y38*Y$10+Z38*Z$10+AA38*AA$10+AB38*AB$10+AC38*AC$10+AD$10*AD38+AE$10*AE38</f>
        <v>0</v>
      </c>
      <c r="AG38" s="111" t="e">
        <f>AF41*1000/(MAX(AF$17,AF$25,AF$33,AF$41,AF$49,AF$57,AF$65,AF$73,AF$81,AF$89))</f>
        <v>#DIV/0!</v>
      </c>
      <c r="AJ38" s="39">
        <v>0</v>
      </c>
      <c r="AK38" s="40">
        <v>0</v>
      </c>
      <c r="AL38" s="40">
        <v>0</v>
      </c>
      <c r="AM38" s="40">
        <v>0</v>
      </c>
      <c r="AN38" s="40">
        <v>0</v>
      </c>
      <c r="AO38" s="40">
        <v>0</v>
      </c>
      <c r="AP38" s="40">
        <v>0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26">
        <f>AJ38*AJ$10+AK38*AK$10+AL38*AL$10+AM38*AM$10+AN38*AN$10+AO38*AO$10+AP38*AP$10+AQ38*AQ$10+AR38*AR$10+AS38*AS$10+AT$10*AT38+AU$10*AU38</f>
        <v>0</v>
      </c>
      <c r="AW38" s="111">
        <f>AV41*1000/(MAX(AV$17,AV$25,AV$33,AV$41,AV$49,AV$57,AV$65,AV$73,AV$81,AV$89))</f>
        <v>0</v>
      </c>
      <c r="AZ38" s="39">
        <v>0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0</v>
      </c>
      <c r="BG38" s="40">
        <v>0</v>
      </c>
      <c r="BH38" s="40">
        <v>0</v>
      </c>
      <c r="BI38" s="40">
        <v>0</v>
      </c>
      <c r="BJ38" s="40">
        <v>0</v>
      </c>
      <c r="BK38" s="40">
        <v>0</v>
      </c>
      <c r="BL38" s="26">
        <f>AZ38*AZ$10+BA38*BA$10+BB38*BB$10+BC38*BC$10+BD38*BD$10+BE38*BE$10+BF38*BF$10+BG38*BG$10+BH38*BH$10+BI38*BI$10+BJ$10*BJ38+BK$10*BK38</f>
        <v>0</v>
      </c>
      <c r="BM38" s="111">
        <f>BL41*1000/(MAX(BL$17,BL$25,BL$33,BL$41,BL$49,BL$57,BL$65,BL$73,BL$81,BL$89))</f>
        <v>0</v>
      </c>
      <c r="BP38" s="39">
        <v>0</v>
      </c>
      <c r="BQ38" s="40">
        <v>0</v>
      </c>
      <c r="BR38" s="40">
        <v>0</v>
      </c>
      <c r="BS38" s="40">
        <v>0</v>
      </c>
      <c r="BT38" s="40">
        <v>0</v>
      </c>
      <c r="BU38" s="40">
        <v>0</v>
      </c>
      <c r="BV38" s="40">
        <v>0</v>
      </c>
      <c r="BW38" s="40">
        <v>0</v>
      </c>
      <c r="BX38" s="40">
        <v>0</v>
      </c>
      <c r="BY38" s="40">
        <v>0</v>
      </c>
      <c r="BZ38" s="40">
        <v>0</v>
      </c>
      <c r="CA38" s="40">
        <v>0</v>
      </c>
      <c r="CB38" s="26">
        <f>BP38*BP$10+BQ38*BQ$10+BR38*BR$10+BS38*BS$10+BT38*BT$10+BU38*BU$10+BV38*BV$10+BW38*BW$10+BX38*BX$10+BY38*BY$10+BZ$10*BZ38+CA$10*CA38</f>
        <v>0</v>
      </c>
      <c r="CC38" s="111">
        <f>CB41*1000/(MAX(CB$17,CB$25,CB$33,CB$41,CB$49,CB$57,CB$65,CB$73,CB$81,CB$89))</f>
        <v>0</v>
      </c>
    </row>
    <row r="39" spans="1:81" ht="12.75" customHeight="1" x14ac:dyDescent="0.2">
      <c r="A39" s="137"/>
      <c r="B39" s="141"/>
      <c r="C39" s="142"/>
      <c r="D39" s="41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27">
        <f>D39*D$10+E39*E$10+F39*F$10+G39*G$10+H39*H$10+I39*I$10+J39*J$10+K39*K$10+L39*L$10+M39*M$10+N$10*N39+O$10*O39</f>
        <v>0</v>
      </c>
      <c r="Q39" s="112"/>
      <c r="T39" s="41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27">
        <f>T39*T$10+U39*U$10+V39*V$10+W39*W$10+X39*X$10+Y39*Y$10+Z39*Z$10+AA39*AA$10+AB39*AB$10+AC39*AC$10+AD$10*AD39+AE$10*AE39</f>
        <v>0</v>
      </c>
      <c r="AG39" s="112"/>
      <c r="AJ39" s="41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27">
        <f>AJ39*AJ$10+AK39*AK$10+AL39*AL$10+AM39*AM$10+AN39*AN$10+AO39*AO$10+AP39*AP$10+AQ39*AQ$10+AR39*AR$10+AS39*AS$10+AT$10*AT39+AU$10*AU39</f>
        <v>0</v>
      </c>
      <c r="AW39" s="112"/>
      <c r="AZ39" s="41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27">
        <f>AZ39*AZ$10+BA39*BA$10+BB39*BB$10+BC39*BC$10+BD39*BD$10+BE39*BE$10+BF39*BF$10+BG39*BG$10+BH39*BH$10+BI39*BI$10+BJ$10*BJ39+BK$10*BK39</f>
        <v>0</v>
      </c>
      <c r="BM39" s="112"/>
      <c r="BP39" s="41">
        <v>0</v>
      </c>
      <c r="BQ39" s="42">
        <v>0</v>
      </c>
      <c r="BR39" s="42">
        <v>0</v>
      </c>
      <c r="BS39" s="42">
        <v>0</v>
      </c>
      <c r="BT39" s="42">
        <v>0</v>
      </c>
      <c r="BU39" s="42">
        <v>0</v>
      </c>
      <c r="BV39" s="42">
        <v>0</v>
      </c>
      <c r="BW39" s="42">
        <v>0</v>
      </c>
      <c r="BX39" s="42">
        <v>0</v>
      </c>
      <c r="BY39" s="42">
        <v>0</v>
      </c>
      <c r="BZ39" s="42">
        <v>0</v>
      </c>
      <c r="CA39" s="42">
        <v>0</v>
      </c>
      <c r="CB39" s="27">
        <f>BP39*BP$10+BQ39*BQ$10+BR39*BR$10+BS39*BS$10+BT39*BT$10+BU39*BU$10+BV39*BV$10+BW39*BW$10+BX39*BX$10+BY39*BY$10+BZ$10*BZ39+CA$10*CA39</f>
        <v>0</v>
      </c>
      <c r="CC39" s="112"/>
    </row>
    <row r="40" spans="1:81" ht="12.75" customHeight="1" x14ac:dyDescent="0.2">
      <c r="A40" s="137"/>
      <c r="B40" s="141"/>
      <c r="C40" s="142"/>
      <c r="D40" s="41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27">
        <f>D40*D$10+E40*E$10+F40*F$10+G40*G$10+H40*H$10+I40*I$10+J40*J$10+K40*K$10+L40*L$10+M40*M$10+N$10*N40+O$10*O40</f>
        <v>0</v>
      </c>
      <c r="Q40" s="112"/>
      <c r="T40" s="41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27">
        <f>T40*T$10+U40*U$10+V40*V$10+W40*W$10+X40*X$10+Y40*Y$10+Z40*Z$10+AA40*AA$10+AB40*AB$10+AC40*AC$10+AD$10*AD40+AE$10*AE40</f>
        <v>0</v>
      </c>
      <c r="AG40" s="112"/>
      <c r="AJ40" s="41">
        <v>0</v>
      </c>
      <c r="AK40" s="42">
        <v>0</v>
      </c>
      <c r="AL40" s="42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27">
        <f>AJ40*AJ$10+AK40*AK$10+AL40*AL$10+AM40*AM$10+AN40*AN$10+AO40*AO$10+AP40*AP$10+AQ40*AQ$10+AR40*AR$10+AS40*AS$10+AT$10*AT40+AU$10*AU40</f>
        <v>0</v>
      </c>
      <c r="AW40" s="112"/>
      <c r="AZ40" s="41">
        <v>0</v>
      </c>
      <c r="BA40" s="42">
        <v>0</v>
      </c>
      <c r="BB40" s="42">
        <v>0</v>
      </c>
      <c r="BC40" s="42">
        <v>0</v>
      </c>
      <c r="BD40" s="42">
        <v>0</v>
      </c>
      <c r="BE40" s="42">
        <v>0</v>
      </c>
      <c r="BF40" s="42">
        <v>0</v>
      </c>
      <c r="BG40" s="42">
        <v>0</v>
      </c>
      <c r="BH40" s="42">
        <v>0</v>
      </c>
      <c r="BI40" s="42">
        <v>0</v>
      </c>
      <c r="BJ40" s="42">
        <v>0</v>
      </c>
      <c r="BK40" s="42">
        <v>0</v>
      </c>
      <c r="BL40" s="27">
        <f>AZ40*AZ$10+BA40*BA$10+BB40*BB$10+BC40*BC$10+BD40*BD$10+BE40*BE$10+BF40*BF$10+BG40*BG$10+BH40*BH$10+BI40*BI$10+BJ$10*BJ40+BK$10*BK40</f>
        <v>0</v>
      </c>
      <c r="BM40" s="112"/>
      <c r="BP40" s="41">
        <v>0</v>
      </c>
      <c r="BQ40" s="42">
        <v>0</v>
      </c>
      <c r="BR40" s="42">
        <v>0</v>
      </c>
      <c r="BS40" s="42">
        <v>0</v>
      </c>
      <c r="BT40" s="42">
        <v>0</v>
      </c>
      <c r="BU40" s="42">
        <v>0</v>
      </c>
      <c r="BV40" s="42">
        <v>0</v>
      </c>
      <c r="BW40" s="42">
        <v>0</v>
      </c>
      <c r="BX40" s="42">
        <v>0</v>
      </c>
      <c r="BY40" s="42">
        <v>0</v>
      </c>
      <c r="BZ40" s="42">
        <v>0</v>
      </c>
      <c r="CA40" s="42">
        <v>0</v>
      </c>
      <c r="CB40" s="27">
        <f>BP40*BP$10+BQ40*BQ$10+BR40*BR$10+BS40*BS$10+BT40*BT$10+BU40*BU$10+BV40*BV$10+BW40*BW$10+BX40*BX$10+BY40*BY$10+BZ$10*BZ40+CA$10*CA40</f>
        <v>0</v>
      </c>
      <c r="CC40" s="112"/>
    </row>
    <row r="41" spans="1:81" ht="15" customHeight="1" thickBot="1" x14ac:dyDescent="0.3">
      <c r="A41" s="137"/>
      <c r="B41" s="141"/>
      <c r="C41" s="142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6">
        <f>P38+P39+P40</f>
        <v>0</v>
      </c>
      <c r="Q41" s="113"/>
      <c r="T41" s="47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6">
        <f>AF38+AF39+AF40</f>
        <v>0</v>
      </c>
      <c r="AG41" s="113"/>
      <c r="AJ41" s="47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6">
        <f>AV38+AV39+AV40</f>
        <v>0</v>
      </c>
      <c r="AW41" s="113"/>
      <c r="AZ41" s="47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6">
        <f>BL38+BL39+BL40</f>
        <v>0</v>
      </c>
      <c r="BM41" s="113"/>
      <c r="BP41" s="47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6">
        <f>CB38+CB39+CB40</f>
        <v>0</v>
      </c>
      <c r="CC41" s="113"/>
    </row>
    <row r="42" spans="1:81" ht="14.25" customHeight="1" x14ac:dyDescent="0.2">
      <c r="A42" s="137"/>
      <c r="B42" s="141"/>
      <c r="C42" s="142"/>
      <c r="D42" s="10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27">
        <f>D42*D$11+E42*E$11+F42*F$11+G42*G$11+H42*H$11+I42*I$11+J42*J$11+K42*K$11+L42*L$11+M42*M$11+N$11*N42+O$11*O42</f>
        <v>0</v>
      </c>
      <c r="Q42" s="114">
        <f>P45*1000/(MAX(P$21,P$29,P$37,P$45,P$53,P$61,P$69,P$77,P$85,P$93))</f>
        <v>0</v>
      </c>
      <c r="T42" s="10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27">
        <f>T42*T$11+U42*U$11+V42*V$11+W42*W$11+X42*X$11+Y42*Y$11+Z42*Z$11+AA42*AA$11+AB42*AB$11+AC42*AC$11+AD$11*AD42+AE$11*AE42</f>
        <v>0</v>
      </c>
      <c r="AG42" s="114" t="e">
        <f>AF45*1000/(MAX(AF$21,AF$29,AF$37,AF$45,AF$53,AF$61,AF$69,AF$77,AF$85,AF$93))</f>
        <v>#DIV/0!</v>
      </c>
      <c r="AJ42" s="10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27">
        <f>AJ42*AJ$11+AK42*AK$11+AL42*AL$11+AM42*AM$11+AN42*AN$11+AO42*AO$11+AP42*AP$11+AQ42*AQ$11+AR42*AR$11+AS42*AS$11+AT$11*AT42+AU$11*AU42</f>
        <v>0</v>
      </c>
      <c r="AW42" s="114" t="e">
        <f>AV45*1000/(MAX(AV$21,AV$29,AV$37,AV$45,AV$53,AV$61,AV$69,AV$77,AV$85,AV$93))</f>
        <v>#DIV/0!</v>
      </c>
      <c r="AZ42" s="10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27">
        <f>AZ42*AZ$11+BA42*BA$11+BB42*BB$11+BC42*BC$11+BD42*BD$11+BE42*BE$11+BF42*BF$11+BG42*BG$11+BH42*BH$11+BI42*BI$11+BJ$11*BJ42+BK$11*BK42</f>
        <v>0</v>
      </c>
      <c r="BM42" s="114" t="e">
        <f>BL45*1000/(MAX(BL$21,BL$29,BL$37,BL$45,BL$53,BL$61,BL$69,BL$77,BL$85,BL$93))</f>
        <v>#DIV/0!</v>
      </c>
      <c r="BP42" s="10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27">
        <f>BP42*BP$11+BQ42*BQ$11+BR42*BR$11+BS42*BS$11+BT42*BT$11+BU42*BU$11+BV42*BV$11+BW42*BW$11+BX42*BX$11+BY42*BY$11+BZ$11*BZ42+CA$11*CA42</f>
        <v>0</v>
      </c>
      <c r="CC42" s="114">
        <f>CB45*1000/(MAX(CB$21,CB$29,CB$37,CB$45,CB$53,CB$61,CB$69,CB$77,CB$85,CB$93))</f>
        <v>0</v>
      </c>
    </row>
    <row r="43" spans="1:81" ht="12.75" customHeight="1" thickBot="1" x14ac:dyDescent="0.25">
      <c r="A43" s="137"/>
      <c r="B43" s="141"/>
      <c r="C43" s="142"/>
      <c r="D43" s="13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7">
        <f>D43*D$11+E43*E$11+F43*F$11+G43*G$11+H43*H$11+I43*I$11+J43*J$11+K43*K$11+L43*L$11+M43*M$11+N$11*N43+O$11*O43</f>
        <v>0</v>
      </c>
      <c r="Q43" s="115"/>
      <c r="T43" s="13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27">
        <f>T43*T$11+U43*U$11+V43*V$11+W43*W$11+X43*X$11+Y43*Y$11+Z43*Z$11+AA43*AA$11+AB43*AB$11+AC43*AC$11+AD$11*AD43+AE$11*AE43</f>
        <v>0</v>
      </c>
      <c r="AG43" s="115"/>
      <c r="AJ43" s="13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27">
        <f>AJ43*AJ$11+AK43*AK$11+AL43*AL$11+AM43*AM$11+AN43*AN$11+AO43*AO$11+AP43*AP$11+AQ43*AQ$11+AR43*AR$11+AS43*AS$11+AT$11*AT43+AU$11*AU43</f>
        <v>0</v>
      </c>
      <c r="AW43" s="115"/>
      <c r="AZ43" s="13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27">
        <f>AZ43*AZ$11+BA43*BA$11+BB43*BB$11+BC43*BC$11+BD43*BD$11+BE43*BE$11+BF43*BF$11+BG43*BG$11+BH43*BH$11+BI43*BI$11+BJ$11*BJ43+BK$11*BK43</f>
        <v>0</v>
      </c>
      <c r="BM43" s="115"/>
      <c r="BP43" s="13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27">
        <f>BP43*BP$11+BQ43*BQ$11+BR43*BR$11+BS43*BS$11+BT43*BT$11+BU43*BU$11+BV43*BV$11+BW43*BW$11+BX43*BX$11+BY43*BY$11+BZ$11*BZ43+CA$11*CA43</f>
        <v>0</v>
      </c>
      <c r="CC43" s="115"/>
    </row>
    <row r="44" spans="1:81" ht="12.75" customHeight="1" thickBot="1" x14ac:dyDescent="0.25">
      <c r="A44" s="137"/>
      <c r="B44" s="36" t="s">
        <v>9</v>
      </c>
      <c r="C44" s="36" t="s">
        <v>91</v>
      </c>
      <c r="D44" s="13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7">
        <f>D44*D$11+E44*E$11+F44*F$11+G44*G$11+H44*H$11+I44*I$11+J44*J$11+K44*K$11+L44*L$11+M44*M$11+N$11*N44+O$11*O44</f>
        <v>0</v>
      </c>
      <c r="Q44" s="115"/>
      <c r="T44" s="13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27">
        <f>T44*T$11+U44*U$11+V44*V$11+W44*W$11+X44*X$11+Y44*Y$11+Z44*Z$11+AA44*AA$11+AB44*AB$11+AC44*AC$11+AD$11*AD44+AE$11*AE44</f>
        <v>0</v>
      </c>
      <c r="AG44" s="115"/>
      <c r="AJ44" s="13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27">
        <f>AJ44*AJ$11+AK44*AK$11+AL44*AL$11+AM44*AM$11+AN44*AN$11+AO44*AO$11+AP44*AP$11+AQ44*AQ$11+AR44*AR$11+AS44*AS$11+AT$11*AT44+AU$11*AU44</f>
        <v>0</v>
      </c>
      <c r="AW44" s="115"/>
      <c r="AZ44" s="13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27">
        <f>AZ44*AZ$11+BA44*BA$11+BB44*BB$11+BC44*BC$11+BD44*BD$11+BE44*BE$11+BF44*BF$11+BG44*BG$11+BH44*BH$11+BI44*BI$11+BJ$11*BJ44+BK$11*BK44</f>
        <v>0</v>
      </c>
      <c r="BM44" s="115"/>
      <c r="BP44" s="13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27">
        <f>BP44*BP$11+BQ44*BQ$11+BR44*BR$11+BS44*BS$11+BT44*BT$11+BU44*BU$11+BV44*BV$11+BW44*BW$11+BX44*BX$11+BY44*BY$11+BZ$11*BZ44+CA$11*CA44</f>
        <v>0</v>
      </c>
      <c r="CC44" s="115"/>
    </row>
    <row r="45" spans="1:81" ht="15" customHeight="1" thickBot="1" x14ac:dyDescent="0.3">
      <c r="A45" s="138"/>
      <c r="B45" s="37">
        <f>Q38</f>
        <v>0</v>
      </c>
      <c r="C45" s="38">
        <f>Q42</f>
        <v>0</v>
      </c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35">
        <f>P42+P43+P44</f>
        <v>0</v>
      </c>
      <c r="Q45" s="116"/>
      <c r="T45" s="47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35">
        <f>AF42+AF43+AF44</f>
        <v>0</v>
      </c>
      <c r="AG45" s="116"/>
      <c r="AJ45" s="47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35">
        <f>AV42+AV43+AV44</f>
        <v>0</v>
      </c>
      <c r="AW45" s="116"/>
      <c r="AZ45" s="47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35">
        <f>BL42+BL43+BL44</f>
        <v>0</v>
      </c>
      <c r="BM45" s="116"/>
      <c r="BP45" s="47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35">
        <f>CB42+CB43+CB44</f>
        <v>0</v>
      </c>
      <c r="CC45" s="116"/>
    </row>
    <row r="46" spans="1:81" ht="14.25" customHeight="1" x14ac:dyDescent="0.2">
      <c r="A46" s="136" t="e">
        <f>Clasifficación!#REF!</f>
        <v>#REF!</v>
      </c>
      <c r="B46" s="139" t="e">
        <f>Clasifficación!#REF!</f>
        <v>#REF!</v>
      </c>
      <c r="C46" s="140"/>
      <c r="D46" s="39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26">
        <f>D46*D$10+E46*E$10+F46*F$10+G46*G$10+H46*H$10+I46*I$10+J46*J$10+K46*K$10+L46*L$10+M46*M$10+N$10*N46+O$10*O46</f>
        <v>0</v>
      </c>
      <c r="Q46" s="111">
        <f>P49*1000/(MAX(P$17,P$25,P$33,P$41,P$49,P$57,P$65,P$73,P$81,P$89))</f>
        <v>0</v>
      </c>
      <c r="T46" s="39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26">
        <f>T46*T$10+U46*U$10+V46*V$10+W46*W$10+X46*X$10+Y46*Y$10+Z46*Z$10+AA46*AA$10+AB46*AB$10+AC46*AC$10+AD$10*AD46+AE$10*AE46</f>
        <v>0</v>
      </c>
      <c r="AG46" s="111" t="e">
        <f>AF49*1000/(MAX(AF$17,AF$25,AF$33,AF$41,AF$49,AF$57,AF$65,AF$73,AF$81,AF$89))</f>
        <v>#DIV/0!</v>
      </c>
      <c r="AJ46" s="39">
        <v>0</v>
      </c>
      <c r="AK46" s="40">
        <v>0</v>
      </c>
      <c r="AL46" s="40">
        <v>0</v>
      </c>
      <c r="AM46" s="40">
        <v>0</v>
      </c>
      <c r="AN46" s="40">
        <v>0</v>
      </c>
      <c r="AO46" s="40">
        <v>0</v>
      </c>
      <c r="AP46" s="40">
        <v>0</v>
      </c>
      <c r="AQ46" s="40">
        <v>0</v>
      </c>
      <c r="AR46" s="40">
        <v>0</v>
      </c>
      <c r="AS46" s="40">
        <v>0</v>
      </c>
      <c r="AT46" s="40">
        <v>0</v>
      </c>
      <c r="AU46" s="40">
        <v>0</v>
      </c>
      <c r="AV46" s="26">
        <f>AJ46*AJ$10+AK46*AK$10+AL46*AL$10+AM46*AM$10+AN46*AN$10+AO46*AO$10+AP46*AP$10+AQ46*AQ$10+AR46*AR$10+AS46*AS$10+AT$10*AT46+AU$10*AU46</f>
        <v>0</v>
      </c>
      <c r="AW46" s="111">
        <f>AV49*1000/(MAX(AV$17,AV$25,AV$33,AV$41,AV$49,AV$57,AV$65,AV$73,AV$81,AV$89))</f>
        <v>0</v>
      </c>
      <c r="AZ46" s="39">
        <v>0</v>
      </c>
      <c r="BA46" s="40">
        <v>0</v>
      </c>
      <c r="BB46" s="40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40">
        <v>0</v>
      </c>
      <c r="BK46" s="40">
        <v>0</v>
      </c>
      <c r="BL46" s="26">
        <f>AZ46*AZ$10+BA46*BA$10+BB46*BB$10+BC46*BC$10+BD46*BD$10+BE46*BE$10+BF46*BF$10+BG46*BG$10+BH46*BH$10+BI46*BI$10+BJ$10*BJ46+BK$10*BK46</f>
        <v>0</v>
      </c>
      <c r="BM46" s="111">
        <f>BL49*1000/(MAX(BL$17,BL$25,BL$33,BL$41,BL$49,BL$57,BL$65,BL$73,BL$81,BL$89))</f>
        <v>0</v>
      </c>
      <c r="BP46" s="39">
        <v>0</v>
      </c>
      <c r="BQ46" s="40">
        <v>0</v>
      </c>
      <c r="BR46" s="40">
        <v>0</v>
      </c>
      <c r="BS46" s="40">
        <v>0</v>
      </c>
      <c r="BT46" s="40">
        <v>0</v>
      </c>
      <c r="BU46" s="40">
        <v>0</v>
      </c>
      <c r="BV46" s="40">
        <v>0</v>
      </c>
      <c r="BW46" s="40">
        <v>0</v>
      </c>
      <c r="BX46" s="40">
        <v>0</v>
      </c>
      <c r="BY46" s="40">
        <v>0</v>
      </c>
      <c r="BZ46" s="40">
        <v>0</v>
      </c>
      <c r="CA46" s="40">
        <v>0</v>
      </c>
      <c r="CB46" s="26">
        <f>BP46*BP$10+BQ46*BQ$10+BR46*BR$10+BS46*BS$10+BT46*BT$10+BU46*BU$10+BV46*BV$10+BW46*BW$10+BX46*BX$10+BY46*BY$10+BZ$10*BZ46+CA$10*CA46</f>
        <v>0</v>
      </c>
      <c r="CC46" s="111">
        <f>CB49*1000/(MAX(CB$17,CB$25,CB$33,CB$41,CB$49,CB$57,CB$65,CB$73,CB$81,CB$89))</f>
        <v>0</v>
      </c>
    </row>
    <row r="47" spans="1:81" ht="12.75" customHeight="1" x14ac:dyDescent="0.2">
      <c r="A47" s="137"/>
      <c r="B47" s="141"/>
      <c r="C47" s="142"/>
      <c r="D47" s="41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27">
        <f>D47*D$10+E47*E$10+F47*F$10+G47*G$10+H47*H$10+I47*I$10+J47*J$10+K47*K$10+L47*L$10+M47*M$10+N$10*N47+O$10*O47</f>
        <v>0</v>
      </c>
      <c r="Q47" s="112"/>
      <c r="T47" s="41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27">
        <f>T47*T$10+U47*U$10+V47*V$10+W47*W$10+X47*X$10+Y47*Y$10+Z47*Z$10+AA47*AA$10+AB47*AB$10+AC47*AC$10+AD$10*AD47+AE$10*AE47</f>
        <v>0</v>
      </c>
      <c r="AG47" s="112"/>
      <c r="AJ47" s="41">
        <v>0</v>
      </c>
      <c r="AK47" s="42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27">
        <f>AJ47*AJ$10+AK47*AK$10+AL47*AL$10+AM47*AM$10+AN47*AN$10+AO47*AO$10+AP47*AP$10+AQ47*AQ$10+AR47*AR$10+AS47*AS$10+AT$10*AT47+AU$10*AU47</f>
        <v>0</v>
      </c>
      <c r="AW47" s="112"/>
      <c r="AZ47" s="41">
        <v>0</v>
      </c>
      <c r="BA47" s="42">
        <v>0</v>
      </c>
      <c r="BB47" s="42">
        <v>0</v>
      </c>
      <c r="BC47" s="42">
        <v>0</v>
      </c>
      <c r="BD47" s="42">
        <v>0</v>
      </c>
      <c r="BE47" s="42">
        <v>0</v>
      </c>
      <c r="BF47" s="42">
        <v>0</v>
      </c>
      <c r="BG47" s="42">
        <v>0</v>
      </c>
      <c r="BH47" s="42">
        <v>0</v>
      </c>
      <c r="BI47" s="42">
        <v>0</v>
      </c>
      <c r="BJ47" s="42">
        <v>0</v>
      </c>
      <c r="BK47" s="42">
        <v>0</v>
      </c>
      <c r="BL47" s="27">
        <f>AZ47*AZ$10+BA47*BA$10+BB47*BB$10+BC47*BC$10+BD47*BD$10+BE47*BE$10+BF47*BF$10+BG47*BG$10+BH47*BH$10+BI47*BI$10+BJ$10*BJ47+BK$10*BK47</f>
        <v>0</v>
      </c>
      <c r="BM47" s="112"/>
      <c r="BP47" s="41">
        <v>0</v>
      </c>
      <c r="BQ47" s="42">
        <v>0</v>
      </c>
      <c r="BR47" s="42">
        <v>0</v>
      </c>
      <c r="BS47" s="42">
        <v>0</v>
      </c>
      <c r="BT47" s="42">
        <v>0</v>
      </c>
      <c r="BU47" s="42">
        <v>0</v>
      </c>
      <c r="BV47" s="42">
        <v>0</v>
      </c>
      <c r="BW47" s="42">
        <v>0</v>
      </c>
      <c r="BX47" s="42">
        <v>0</v>
      </c>
      <c r="BY47" s="42">
        <v>0</v>
      </c>
      <c r="BZ47" s="42">
        <v>0</v>
      </c>
      <c r="CA47" s="42">
        <v>0</v>
      </c>
      <c r="CB47" s="27">
        <f>BP47*BP$10+BQ47*BQ$10+BR47*BR$10+BS47*BS$10+BT47*BT$10+BU47*BU$10+BV47*BV$10+BW47*BW$10+BX47*BX$10+BY47*BY$10+BZ$10*BZ47+CA$10*CA47</f>
        <v>0</v>
      </c>
      <c r="CC47" s="112"/>
    </row>
    <row r="48" spans="1:81" ht="12.75" customHeight="1" x14ac:dyDescent="0.2">
      <c r="A48" s="137"/>
      <c r="B48" s="141"/>
      <c r="C48" s="142"/>
      <c r="D48" s="41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27">
        <f>D48*D$10+E48*E$10+F48*F$10+G48*G$10+H48*H$10+I48*I$10+J48*J$10+K48*K$10+L48*L$10+M48*M$10+N$10*N48+O$10*O48</f>
        <v>0</v>
      </c>
      <c r="Q48" s="112"/>
      <c r="T48" s="41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27">
        <f>T48*T$10+U48*U$10+V48*V$10+W48*W$10+X48*X$10+Y48*Y$10+Z48*Z$10+AA48*AA$10+AB48*AB$10+AC48*AC$10+AD$10*AD48+AE$10*AE48</f>
        <v>0</v>
      </c>
      <c r="AG48" s="112"/>
      <c r="AJ48" s="41">
        <v>0</v>
      </c>
      <c r="AK48" s="42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27">
        <f>AJ48*AJ$10+AK48*AK$10+AL48*AL$10+AM48*AM$10+AN48*AN$10+AO48*AO$10+AP48*AP$10+AQ48*AQ$10+AR48*AR$10+AS48*AS$10+AT$10*AT48+AU$10*AU48</f>
        <v>0</v>
      </c>
      <c r="AW48" s="112"/>
      <c r="AZ48" s="41">
        <v>0</v>
      </c>
      <c r="BA48" s="42">
        <v>0</v>
      </c>
      <c r="BB48" s="42">
        <v>0</v>
      </c>
      <c r="BC48" s="42">
        <v>0</v>
      </c>
      <c r="BD48" s="42">
        <v>0</v>
      </c>
      <c r="BE48" s="42">
        <v>0</v>
      </c>
      <c r="BF48" s="42">
        <v>0</v>
      </c>
      <c r="BG48" s="42">
        <v>0</v>
      </c>
      <c r="BH48" s="42">
        <v>0</v>
      </c>
      <c r="BI48" s="42">
        <v>0</v>
      </c>
      <c r="BJ48" s="42">
        <v>0</v>
      </c>
      <c r="BK48" s="42">
        <v>0</v>
      </c>
      <c r="BL48" s="27">
        <f>AZ48*AZ$10+BA48*BA$10+BB48*BB$10+BC48*BC$10+BD48*BD$10+BE48*BE$10+BF48*BF$10+BG48*BG$10+BH48*BH$10+BI48*BI$10+BJ$10*BJ48+BK$10*BK48</f>
        <v>0</v>
      </c>
      <c r="BM48" s="112"/>
      <c r="BP48" s="41">
        <v>0</v>
      </c>
      <c r="BQ48" s="42">
        <v>0</v>
      </c>
      <c r="BR48" s="42">
        <v>0</v>
      </c>
      <c r="BS48" s="42">
        <v>0</v>
      </c>
      <c r="BT48" s="42">
        <v>0</v>
      </c>
      <c r="BU48" s="42">
        <v>0</v>
      </c>
      <c r="BV48" s="42">
        <v>0</v>
      </c>
      <c r="BW48" s="42">
        <v>0</v>
      </c>
      <c r="BX48" s="42">
        <v>0</v>
      </c>
      <c r="BY48" s="42">
        <v>0</v>
      </c>
      <c r="BZ48" s="42">
        <v>0</v>
      </c>
      <c r="CA48" s="42">
        <v>0</v>
      </c>
      <c r="CB48" s="27">
        <f>BP48*BP$10+BQ48*BQ$10+BR48*BR$10+BS48*BS$10+BT48*BT$10+BU48*BU$10+BV48*BV$10+BW48*BW$10+BX48*BX$10+BY48*BY$10+BZ$10*BZ48+CA$10*CA48</f>
        <v>0</v>
      </c>
      <c r="CC48" s="112"/>
    </row>
    <row r="49" spans="1:81" ht="15" customHeight="1" thickBot="1" x14ac:dyDescent="0.3">
      <c r="A49" s="137"/>
      <c r="B49" s="141"/>
      <c r="C49" s="142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6">
        <f>P46+P47+P48</f>
        <v>0</v>
      </c>
      <c r="Q49" s="113"/>
      <c r="T49" s="47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6">
        <f>AF46+AF47+AF48</f>
        <v>0</v>
      </c>
      <c r="AG49" s="113"/>
      <c r="AJ49" s="47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6">
        <f>AV46+AV47+AV48</f>
        <v>0</v>
      </c>
      <c r="AW49" s="113"/>
      <c r="AZ49" s="47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6">
        <f>BL46+BL47+BL48</f>
        <v>0</v>
      </c>
      <c r="BM49" s="113"/>
      <c r="BP49" s="47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6">
        <f>CB46+CB47+CB48</f>
        <v>0</v>
      </c>
      <c r="CC49" s="113"/>
    </row>
    <row r="50" spans="1:81" ht="14.25" customHeight="1" x14ac:dyDescent="0.2">
      <c r="A50" s="137"/>
      <c r="B50" s="141"/>
      <c r="C50" s="142"/>
      <c r="D50" s="10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27">
        <f>D50*D$11+E50*E$11+F50*F$11+G50*G$11+H50*H$11+I50*I$11+J50*J$11+K50*K$11+L50*L$11+M50*M$11+N$11*N50+O$11*O50</f>
        <v>0</v>
      </c>
      <c r="Q50" s="114">
        <f>P53*1000/(MAX(P$21,P$29,P$37,P$45,P$53,P$61,P$69,P$77,P$85,P$93))</f>
        <v>0</v>
      </c>
      <c r="T50" s="10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27">
        <f>T50*T$11+U50*U$11+V50*V$11+W50*W$11+X50*X$11+Y50*Y$11+Z50*Z$11+AA50*AA$11+AB50*AB$11+AC50*AC$11+AD$11*AD50+AE$11*AE50</f>
        <v>0</v>
      </c>
      <c r="AG50" s="114" t="e">
        <f>AF53*1000/(MAX(AF$21,AF$29,AF$37,AF$45,AF$53,AF$61,AF$69,AF$77,AF$85,AF$93))</f>
        <v>#DIV/0!</v>
      </c>
      <c r="AJ50" s="10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27">
        <f>AJ50*AJ$11+AK50*AK$11+AL50*AL$11+AM50*AM$11+AN50*AN$11+AO50*AO$11+AP50*AP$11+AQ50*AQ$11+AR50*AR$11+AS50*AS$11+AT$11*AT50+AU$11*AU50</f>
        <v>0</v>
      </c>
      <c r="AW50" s="114" t="e">
        <f>AV53*1000/(MAX(AV$21,AV$29,AV$37,AV$45,AV$53,AV$61,AV$69,AV$77,AV$85,AV$93))</f>
        <v>#DIV/0!</v>
      </c>
      <c r="AZ50" s="10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27">
        <f>AZ50*AZ$11+BA50*BA$11+BB50*BB$11+BC50*BC$11+BD50*BD$11+BE50*BE$11+BF50*BF$11+BG50*BG$11+BH50*BH$11+BI50*BI$11+BJ$11*BJ50+BK$11*BK50</f>
        <v>0</v>
      </c>
      <c r="BM50" s="114" t="e">
        <f>BL53*1000/(MAX(BL$21,BL$29,BL$37,BL$45,BL$53,BL$61,BL$69,BL$77,BL$85,BL$93))</f>
        <v>#DIV/0!</v>
      </c>
      <c r="BP50" s="10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0</v>
      </c>
      <c r="CB50" s="27">
        <f>BP50*BP$11+BQ50*BQ$11+BR50*BR$11+BS50*BS$11+BT50*BT$11+BU50*BU$11+BV50*BV$11+BW50*BW$11+BX50*BX$11+BY50*BY$11+BZ$11*BZ50+CA$11*CA50</f>
        <v>0</v>
      </c>
      <c r="CC50" s="114">
        <f>CB53*1000/(MAX(CB$21,CB$29,CB$37,CB$45,CB$53,CB$61,CB$69,CB$77,CB$85,CB$93))</f>
        <v>0</v>
      </c>
    </row>
    <row r="51" spans="1:81" ht="12.75" customHeight="1" thickBot="1" x14ac:dyDescent="0.25">
      <c r="A51" s="137"/>
      <c r="B51" s="141"/>
      <c r="C51" s="142"/>
      <c r="D51" s="13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7">
        <f>D51*D$11+E51*E$11+F51*F$11+G51*G$11+H51*H$11+I51*I$11+J51*J$11+K51*K$11+L51*L$11+M51*M$11+N$11*N51+O$11*O51</f>
        <v>0</v>
      </c>
      <c r="Q51" s="115"/>
      <c r="T51" s="13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27">
        <f>T51*T$11+U51*U$11+V51*V$11+W51*W$11+X51*X$11+Y51*Y$11+Z51*Z$11+AA51*AA$11+AB51*AB$11+AC51*AC$11+AD$11*AD51+AE$11*AE51</f>
        <v>0</v>
      </c>
      <c r="AG51" s="115"/>
      <c r="AJ51" s="13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27">
        <f>AJ51*AJ$11+AK51*AK$11+AL51*AL$11+AM51*AM$11+AN51*AN$11+AO51*AO$11+AP51*AP$11+AQ51*AQ$11+AR51*AR$11+AS51*AS$11+AT$11*AT51+AU$11*AU51</f>
        <v>0</v>
      </c>
      <c r="AW51" s="115"/>
      <c r="AZ51" s="13">
        <v>0</v>
      </c>
      <c r="BA51" s="14">
        <v>0</v>
      </c>
      <c r="BB51" s="14">
        <v>0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27">
        <f>AZ51*AZ$11+BA51*BA$11+BB51*BB$11+BC51*BC$11+BD51*BD$11+BE51*BE$11+BF51*BF$11+BG51*BG$11+BH51*BH$11+BI51*BI$11+BJ$11*BJ51+BK$11*BK51</f>
        <v>0</v>
      </c>
      <c r="BM51" s="115"/>
      <c r="BP51" s="13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0</v>
      </c>
      <c r="BX51" s="14">
        <v>0</v>
      </c>
      <c r="BY51" s="14">
        <v>0</v>
      </c>
      <c r="BZ51" s="14">
        <v>0</v>
      </c>
      <c r="CA51" s="14">
        <v>0</v>
      </c>
      <c r="CB51" s="27">
        <f>BP51*BP$11+BQ51*BQ$11+BR51*BR$11+BS51*BS$11+BT51*BT$11+BU51*BU$11+BV51*BV$11+BW51*BW$11+BX51*BX$11+BY51*BY$11+BZ$11*BZ51+CA$11*CA51</f>
        <v>0</v>
      </c>
      <c r="CC51" s="115"/>
    </row>
    <row r="52" spans="1:81" ht="12.75" customHeight="1" thickBot="1" x14ac:dyDescent="0.25">
      <c r="A52" s="137"/>
      <c r="B52" s="36" t="s">
        <v>9</v>
      </c>
      <c r="C52" s="36" t="s">
        <v>91</v>
      </c>
      <c r="D52" s="13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7">
        <f>D52*D$11+E52*E$11+F52*F$11+G52*G$11+H52*H$11+I52*I$11+J52*J$11+K52*K$11+L52*L$11+M52*M$11+N$11*N52+O$11*O52</f>
        <v>0</v>
      </c>
      <c r="Q52" s="115"/>
      <c r="T52" s="13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27">
        <f>T52*T$11+U52*U$11+V52*V$11+W52*W$11+X52*X$11+Y52*Y$11+Z52*Z$11+AA52*AA$11+AB52*AB$11+AC52*AC$11+AD$11*AD52+AE$11*AE52</f>
        <v>0</v>
      </c>
      <c r="AG52" s="115"/>
      <c r="AJ52" s="13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27">
        <f>AJ52*AJ$11+AK52*AK$11+AL52*AL$11+AM52*AM$11+AN52*AN$11+AO52*AO$11+AP52*AP$11+AQ52*AQ$11+AR52*AR$11+AS52*AS$11+AT$11*AT52+AU$11*AU52</f>
        <v>0</v>
      </c>
      <c r="AW52" s="115"/>
      <c r="AZ52" s="13">
        <v>0</v>
      </c>
      <c r="BA52" s="14">
        <v>0</v>
      </c>
      <c r="BB52" s="14">
        <v>0</v>
      </c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27">
        <f>AZ52*AZ$11+BA52*BA$11+BB52*BB$11+BC52*BC$11+BD52*BD$11+BE52*BE$11+BF52*BF$11+BG52*BG$11+BH52*BH$11+BI52*BI$11+BJ$11*BJ52+BK$11*BK52</f>
        <v>0</v>
      </c>
      <c r="BM52" s="115"/>
      <c r="BP52" s="13">
        <v>0</v>
      </c>
      <c r="BQ52" s="14">
        <v>0</v>
      </c>
      <c r="BR52" s="14">
        <v>0</v>
      </c>
      <c r="BS52" s="14">
        <v>0</v>
      </c>
      <c r="BT52" s="14">
        <v>0</v>
      </c>
      <c r="BU52" s="14">
        <v>0</v>
      </c>
      <c r="BV52" s="14">
        <v>0</v>
      </c>
      <c r="BW52" s="14">
        <v>0</v>
      </c>
      <c r="BX52" s="14">
        <v>0</v>
      </c>
      <c r="BY52" s="14">
        <v>0</v>
      </c>
      <c r="BZ52" s="14">
        <v>0</v>
      </c>
      <c r="CA52" s="14">
        <v>0</v>
      </c>
      <c r="CB52" s="27">
        <f>BP52*BP$11+BQ52*BQ$11+BR52*BR$11+BS52*BS$11+BT52*BT$11+BU52*BU$11+BV52*BV$11+BW52*BW$11+BX52*BX$11+BY52*BY$11+BZ$11*BZ52+CA$11*CA52</f>
        <v>0</v>
      </c>
      <c r="CC52" s="115"/>
    </row>
    <row r="53" spans="1:81" ht="15" customHeight="1" thickBot="1" x14ac:dyDescent="0.3">
      <c r="A53" s="138"/>
      <c r="B53" s="37">
        <f>Q46</f>
        <v>0</v>
      </c>
      <c r="C53" s="38">
        <f>Q50</f>
        <v>0</v>
      </c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35">
        <f>P50+P51+P52</f>
        <v>0</v>
      </c>
      <c r="Q53" s="116"/>
      <c r="T53" s="47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35">
        <f>AF50+AF51+AF52</f>
        <v>0</v>
      </c>
      <c r="AG53" s="116"/>
      <c r="AJ53" s="47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35">
        <f>AV50+AV51+AV52</f>
        <v>0</v>
      </c>
      <c r="AW53" s="116"/>
      <c r="AZ53" s="47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35">
        <f>BL50+BL51+BL52</f>
        <v>0</v>
      </c>
      <c r="BM53" s="116"/>
      <c r="BP53" s="47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35">
        <f>CB50+CB51+CB52</f>
        <v>0</v>
      </c>
      <c r="CC53" s="116"/>
    </row>
    <row r="54" spans="1:81" ht="14.25" customHeight="1" x14ac:dyDescent="0.2">
      <c r="A54" s="136" t="e">
        <f>Clasifficación!#REF!</f>
        <v>#REF!</v>
      </c>
      <c r="B54" s="139" t="e">
        <f>Clasifficación!#REF!</f>
        <v>#REF!</v>
      </c>
      <c r="C54" s="140"/>
      <c r="D54" s="39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26">
        <f>D54*D$10+E54*E$10+F54*F$10+G54*G$10+H54*H$10+I54*I$10+J54*J$10+K54*K$10+L54*L$10+M54*M$10+N$10*N54+O$10*O54</f>
        <v>0</v>
      </c>
      <c r="Q54" s="111">
        <f>P57*1000/(MAX(P$17,P$25,P$33,P$41,P$49,P$57,P$65,P$73,P$81,P$89))</f>
        <v>0</v>
      </c>
      <c r="T54" s="39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26">
        <f>T54*T$10+U54*U$10+V54*V$10+W54*W$10+X54*X$10+Y54*Y$10+Z54*Z$10+AA54*AA$10+AB54*AB$10+AC54*AC$10+AD$10*AD54+AE$10*AE54</f>
        <v>0</v>
      </c>
      <c r="AG54" s="111" t="e">
        <f>AF57*1000/(MAX(AF$17,AF$25,AF$33,AF$41,AF$49,AF$57,AF$65,AF$73,AF$81,AF$89))</f>
        <v>#DIV/0!</v>
      </c>
      <c r="AJ54" s="39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0</v>
      </c>
      <c r="AT54" s="40">
        <v>0</v>
      </c>
      <c r="AU54" s="40">
        <v>0</v>
      </c>
      <c r="AV54" s="26">
        <f>AJ54*AJ$10+AK54*AK$10+AL54*AL$10+AM54*AM$10+AN54*AN$10+AO54*AO$10+AP54*AP$10+AQ54*AQ$10+AR54*AR$10+AS54*AS$10+AT$10*AT54+AU$10*AU54</f>
        <v>0</v>
      </c>
      <c r="AW54" s="111">
        <f>AV57*1000/(MAX(AV$17,AV$25,AV$33,AV$41,AV$49,AV$57,AV$65,AV$73,AV$81,AV$89))</f>
        <v>0</v>
      </c>
      <c r="AZ54" s="39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40">
        <v>0</v>
      </c>
      <c r="BL54" s="26">
        <f>AZ54*AZ$10+BA54*BA$10+BB54*BB$10+BC54*BC$10+BD54*BD$10+BE54*BE$10+BF54*BF$10+BG54*BG$10+BH54*BH$10+BI54*BI$10+BJ$10*BJ54+BK$10*BK54</f>
        <v>0</v>
      </c>
      <c r="BM54" s="111">
        <f>BL57*1000/(MAX(BL$17,BL$25,BL$33,BL$41,BL$49,BL$57,BL$65,BL$73,BL$81,BL$89))</f>
        <v>0</v>
      </c>
      <c r="BP54" s="39">
        <v>0</v>
      </c>
      <c r="BQ54" s="40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</v>
      </c>
      <c r="BW54" s="40">
        <v>0</v>
      </c>
      <c r="BX54" s="40">
        <v>0</v>
      </c>
      <c r="BY54" s="40">
        <v>0</v>
      </c>
      <c r="BZ54" s="40">
        <v>0</v>
      </c>
      <c r="CA54" s="40">
        <v>0</v>
      </c>
      <c r="CB54" s="26">
        <f>BP54*BP$10+BQ54*BQ$10+BR54*BR$10+BS54*BS$10+BT54*BT$10+BU54*BU$10+BV54*BV$10+BW54*BW$10+BX54*BX$10+BY54*BY$10+BZ$10*BZ54+CA$10*CA54</f>
        <v>0</v>
      </c>
      <c r="CC54" s="111">
        <f>CB57*1000/(MAX(CB$17,CB$25,CB$33,CB$41,CB$49,CB$57,CB$65,CB$73,CB$81,CB$89))</f>
        <v>0</v>
      </c>
    </row>
    <row r="55" spans="1:81" ht="12.75" customHeight="1" x14ac:dyDescent="0.2">
      <c r="A55" s="137"/>
      <c r="B55" s="141"/>
      <c r="C55" s="142"/>
      <c r="D55" s="41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27">
        <f>D55*D$10+E55*E$10+F55*F$10+G55*G$10+H55*H$10+I55*I$10+J55*J$10+K55*K$10+L55*L$10+M55*M$10+N$10*N55+O$10*O55</f>
        <v>0</v>
      </c>
      <c r="Q55" s="112"/>
      <c r="T55" s="41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27">
        <f>T55*T$10+U55*U$10+V55*V$10+W55*W$10+X55*X$10+Y55*Y$10+Z55*Z$10+AA55*AA$10+AB55*AB$10+AC55*AC$10+AD$10*AD55+AE$10*AE55</f>
        <v>0</v>
      </c>
      <c r="AG55" s="112"/>
      <c r="AJ55" s="41">
        <v>0</v>
      </c>
      <c r="AK55" s="42">
        <v>0</v>
      </c>
      <c r="AL55" s="42">
        <v>0</v>
      </c>
      <c r="AM55" s="42">
        <v>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S55" s="42">
        <v>0</v>
      </c>
      <c r="AT55" s="42">
        <v>0</v>
      </c>
      <c r="AU55" s="42">
        <v>0</v>
      </c>
      <c r="AV55" s="27">
        <f>AJ55*AJ$10+AK55*AK$10+AL55*AL$10+AM55*AM$10+AN55*AN$10+AO55*AO$10+AP55*AP$10+AQ55*AQ$10+AR55*AR$10+AS55*AS$10+AT$10*AT55+AU$10*AU55</f>
        <v>0</v>
      </c>
      <c r="AW55" s="112"/>
      <c r="AZ55" s="41">
        <v>0</v>
      </c>
      <c r="BA55" s="42">
        <v>0</v>
      </c>
      <c r="BB55" s="42">
        <v>0</v>
      </c>
      <c r="BC55" s="42">
        <v>0</v>
      </c>
      <c r="BD55" s="42">
        <v>0</v>
      </c>
      <c r="BE55" s="42">
        <v>0</v>
      </c>
      <c r="BF55" s="42">
        <v>0</v>
      </c>
      <c r="BG55" s="42">
        <v>0</v>
      </c>
      <c r="BH55" s="42">
        <v>0</v>
      </c>
      <c r="BI55" s="42">
        <v>0</v>
      </c>
      <c r="BJ55" s="42">
        <v>0</v>
      </c>
      <c r="BK55" s="42">
        <v>0</v>
      </c>
      <c r="BL55" s="27">
        <f>AZ55*AZ$10+BA55*BA$10+BB55*BB$10+BC55*BC$10+BD55*BD$10+BE55*BE$10+BF55*BF$10+BG55*BG$10+BH55*BH$10+BI55*BI$10+BJ$10*BJ55+BK$10*BK55</f>
        <v>0</v>
      </c>
      <c r="BM55" s="112"/>
      <c r="BP55" s="41">
        <v>0</v>
      </c>
      <c r="BQ55" s="42">
        <v>0</v>
      </c>
      <c r="BR55" s="42">
        <v>0</v>
      </c>
      <c r="BS55" s="42">
        <v>0</v>
      </c>
      <c r="BT55" s="42">
        <v>0</v>
      </c>
      <c r="BU55" s="42">
        <v>0</v>
      </c>
      <c r="BV55" s="42">
        <v>0</v>
      </c>
      <c r="BW55" s="42">
        <v>0</v>
      </c>
      <c r="BX55" s="42">
        <v>0</v>
      </c>
      <c r="BY55" s="42">
        <v>0</v>
      </c>
      <c r="BZ55" s="42">
        <v>0</v>
      </c>
      <c r="CA55" s="42">
        <v>0</v>
      </c>
      <c r="CB55" s="27">
        <f>BP55*BP$10+BQ55*BQ$10+BR55*BR$10+BS55*BS$10+BT55*BT$10+BU55*BU$10+BV55*BV$10+BW55*BW$10+BX55*BX$10+BY55*BY$10+BZ$10*BZ55+CA$10*CA55</f>
        <v>0</v>
      </c>
      <c r="CC55" s="112"/>
    </row>
    <row r="56" spans="1:81" ht="12.75" customHeight="1" x14ac:dyDescent="0.2">
      <c r="A56" s="137"/>
      <c r="B56" s="141"/>
      <c r="C56" s="142"/>
      <c r="D56" s="41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27">
        <f>D56*D$10+E56*E$10+F56*F$10+G56*G$10+H56*H$10+I56*I$10+J56*J$10+K56*K$10+L56*L$10+M56*M$10+N$10*N56+O$10*O56</f>
        <v>0</v>
      </c>
      <c r="Q56" s="112"/>
      <c r="T56" s="41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27">
        <f>T56*T$10+U56*U$10+V56*V$10+W56*W$10+X56*X$10+Y56*Y$10+Z56*Z$10+AA56*AA$10+AB56*AB$10+AC56*AC$10+AD$10*AD56+AE$10*AE56</f>
        <v>0</v>
      </c>
      <c r="AG56" s="112"/>
      <c r="AJ56" s="41">
        <v>0</v>
      </c>
      <c r="AK56" s="42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2">
        <v>0</v>
      </c>
      <c r="AV56" s="27">
        <f>AJ56*AJ$10+AK56*AK$10+AL56*AL$10+AM56*AM$10+AN56*AN$10+AO56*AO$10+AP56*AP$10+AQ56*AQ$10+AR56*AR$10+AS56*AS$10+AT$10*AT56+AU$10*AU56</f>
        <v>0</v>
      </c>
      <c r="AW56" s="112"/>
      <c r="AZ56" s="41">
        <v>0</v>
      </c>
      <c r="BA56" s="42">
        <v>0</v>
      </c>
      <c r="BB56" s="42">
        <v>0</v>
      </c>
      <c r="BC56" s="42">
        <v>0</v>
      </c>
      <c r="BD56" s="42">
        <v>0</v>
      </c>
      <c r="BE56" s="42">
        <v>0</v>
      </c>
      <c r="BF56" s="42">
        <v>0</v>
      </c>
      <c r="BG56" s="42">
        <v>0</v>
      </c>
      <c r="BH56" s="42">
        <v>0</v>
      </c>
      <c r="BI56" s="42">
        <v>0</v>
      </c>
      <c r="BJ56" s="42">
        <v>0</v>
      </c>
      <c r="BK56" s="42">
        <v>0</v>
      </c>
      <c r="BL56" s="27">
        <f>AZ56*AZ$10+BA56*BA$10+BB56*BB$10+BC56*BC$10+BD56*BD$10+BE56*BE$10+BF56*BF$10+BG56*BG$10+BH56*BH$10+BI56*BI$10+BJ$10*BJ56+BK$10*BK56</f>
        <v>0</v>
      </c>
      <c r="BM56" s="112"/>
      <c r="BP56" s="41">
        <v>0</v>
      </c>
      <c r="BQ56" s="42">
        <v>0</v>
      </c>
      <c r="BR56" s="42">
        <v>0</v>
      </c>
      <c r="BS56" s="42">
        <v>0</v>
      </c>
      <c r="BT56" s="42">
        <v>0</v>
      </c>
      <c r="BU56" s="42">
        <v>0</v>
      </c>
      <c r="BV56" s="42">
        <v>0</v>
      </c>
      <c r="BW56" s="42">
        <v>0</v>
      </c>
      <c r="BX56" s="42">
        <v>0</v>
      </c>
      <c r="BY56" s="42">
        <v>0</v>
      </c>
      <c r="BZ56" s="42">
        <v>0</v>
      </c>
      <c r="CA56" s="42">
        <v>0</v>
      </c>
      <c r="CB56" s="27">
        <f>BP56*BP$10+BQ56*BQ$10+BR56*BR$10+BS56*BS$10+BT56*BT$10+BU56*BU$10+BV56*BV$10+BW56*BW$10+BX56*BX$10+BY56*BY$10+BZ$10*BZ56+CA$10*CA56</f>
        <v>0</v>
      </c>
      <c r="CC56" s="112"/>
    </row>
    <row r="57" spans="1:81" ht="15" customHeight="1" thickBot="1" x14ac:dyDescent="0.3">
      <c r="A57" s="137"/>
      <c r="B57" s="141"/>
      <c r="C57" s="142"/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6">
        <f>P54+P55+P56</f>
        <v>0</v>
      </c>
      <c r="Q57" s="113"/>
      <c r="T57" s="47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6">
        <f>AF54+AF55+AF56</f>
        <v>0</v>
      </c>
      <c r="AG57" s="113"/>
      <c r="AJ57" s="47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6">
        <f>AV54+AV55+AV56</f>
        <v>0</v>
      </c>
      <c r="AW57" s="113"/>
      <c r="AZ57" s="47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6">
        <f>BL54+BL55+BL56</f>
        <v>0</v>
      </c>
      <c r="BM57" s="113"/>
      <c r="BP57" s="47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6">
        <f>CB54+CB55+CB56</f>
        <v>0</v>
      </c>
      <c r="CC57" s="113"/>
    </row>
    <row r="58" spans="1:81" ht="14.25" customHeight="1" x14ac:dyDescent="0.2">
      <c r="A58" s="137"/>
      <c r="B58" s="141"/>
      <c r="C58" s="142"/>
      <c r="D58" s="10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27">
        <f>D58*D$11+E58*E$11+F58*F$11+G58*G$11+H58*H$11+I58*I$11+J58*J$11+K58*K$11+L58*L$11+M58*M$11+N$11*N58+O$11*O58</f>
        <v>0</v>
      </c>
      <c r="Q58" s="114">
        <f>P61*1000/(MAX(P$21,P$29,P$37,P$45,P$53,P$61,P$69,P$77,P$85,P$93))</f>
        <v>0</v>
      </c>
      <c r="T58" s="10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27">
        <f>T58*T$11+U58*U$11+V58*V$11+W58*W$11+X58*X$11+Y58*Y$11+Z58*Z$11+AA58*AA$11+AB58*AB$11+AC58*AC$11+AD$11*AD58+AE$11*AE58</f>
        <v>0</v>
      </c>
      <c r="AG58" s="114" t="e">
        <f>AF61*1000/(MAX(AF$21,AF$29,AF$37,AF$45,AF$53,AF$61,AF$69,AF$77,AF$85,AF$93))</f>
        <v>#DIV/0!</v>
      </c>
      <c r="AJ58" s="10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27">
        <f>AJ58*AJ$11+AK58*AK$11+AL58*AL$11+AM58*AM$11+AN58*AN$11+AO58*AO$11+AP58*AP$11+AQ58*AQ$11+AR58*AR$11+AS58*AS$11+AT$11*AT58+AU$11*AU58</f>
        <v>0</v>
      </c>
      <c r="AW58" s="114" t="e">
        <f>AV61*1000/(MAX(AV$21,AV$29,AV$37,AV$45,AV$53,AV$61,AV$69,AV$77,AV$85,AV$93))</f>
        <v>#DIV/0!</v>
      </c>
      <c r="AZ58" s="10">
        <v>0</v>
      </c>
      <c r="BA58" s="11">
        <v>0</v>
      </c>
      <c r="BB58" s="11">
        <v>0</v>
      </c>
      <c r="BC58" s="11">
        <v>0</v>
      </c>
      <c r="BD58" s="11">
        <v>0</v>
      </c>
      <c r="BE58" s="11">
        <v>0</v>
      </c>
      <c r="BF58" s="11">
        <v>0</v>
      </c>
      <c r="BG58" s="11">
        <v>0</v>
      </c>
      <c r="BH58" s="11">
        <v>0</v>
      </c>
      <c r="BI58" s="11">
        <v>0</v>
      </c>
      <c r="BJ58" s="11">
        <v>0</v>
      </c>
      <c r="BK58" s="11">
        <v>0</v>
      </c>
      <c r="BL58" s="27">
        <f>AZ58*AZ$11+BA58*BA$11+BB58*BB$11+BC58*BC$11+BD58*BD$11+BE58*BE$11+BF58*BF$11+BG58*BG$11+BH58*BH$11+BI58*BI$11+BJ$11*BJ58+BK$11*BK58</f>
        <v>0</v>
      </c>
      <c r="BM58" s="114" t="e">
        <f>BL61*1000/(MAX(BL$21,BL$29,BL$37,BL$45,BL$53,BL$61,BL$69,BL$77,BL$85,BL$93))</f>
        <v>#DIV/0!</v>
      </c>
      <c r="BP58" s="10">
        <v>0</v>
      </c>
      <c r="BQ58" s="11"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27">
        <f>BP58*BP$11+BQ58*BQ$11+BR58*BR$11+BS58*BS$11+BT58*BT$11+BU58*BU$11+BV58*BV$11+BW58*BW$11+BX58*BX$11+BY58*BY$11+BZ$11*BZ58+CA$11*CA58</f>
        <v>0</v>
      </c>
      <c r="CC58" s="114">
        <f>CB61*1000/(MAX(CB$21,CB$29,CB$37,CB$45,CB$53,CB$61,CB$69,CB$77,CB$85,CB$93))</f>
        <v>0</v>
      </c>
    </row>
    <row r="59" spans="1:81" ht="12.75" customHeight="1" thickBot="1" x14ac:dyDescent="0.25">
      <c r="A59" s="137"/>
      <c r="B59" s="141"/>
      <c r="C59" s="142"/>
      <c r="D59" s="13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7">
        <f>D59*D$11+E59*E$11+F59*F$11+G59*G$11+H59*H$11+I59*I$11+J59*J$11+K59*K$11+L59*L$11+M59*M$11+N$11*N59+O$11*O59</f>
        <v>0</v>
      </c>
      <c r="Q59" s="115"/>
      <c r="T59" s="13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27">
        <f>T59*T$11+U59*U$11+V59*V$11+W59*W$11+X59*X$11+Y59*Y$11+Z59*Z$11+AA59*AA$11+AB59*AB$11+AC59*AC$11+AD$11*AD59+AE$11*AE59</f>
        <v>0</v>
      </c>
      <c r="AG59" s="115"/>
      <c r="AJ59" s="13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27">
        <f>AJ59*AJ$11+AK59*AK$11+AL59*AL$11+AM59*AM$11+AN59*AN$11+AO59*AO$11+AP59*AP$11+AQ59*AQ$11+AR59*AR$11+AS59*AS$11+AT$11*AT59+AU$11*AU59</f>
        <v>0</v>
      </c>
      <c r="AW59" s="115"/>
      <c r="AZ59" s="13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27">
        <f>AZ59*AZ$11+BA59*BA$11+BB59*BB$11+BC59*BC$11+BD59*BD$11+BE59*BE$11+BF59*BF$11+BG59*BG$11+BH59*BH$11+BI59*BI$11+BJ$11*BJ59+BK$11*BK59</f>
        <v>0</v>
      </c>
      <c r="BM59" s="115"/>
      <c r="BP59" s="13">
        <v>0</v>
      </c>
      <c r="BQ59" s="14">
        <v>0</v>
      </c>
      <c r="BR59" s="14">
        <v>0</v>
      </c>
      <c r="BS59" s="14">
        <v>0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27">
        <f>BP59*BP$11+BQ59*BQ$11+BR59*BR$11+BS59*BS$11+BT59*BT$11+BU59*BU$11+BV59*BV$11+BW59*BW$11+BX59*BX$11+BY59*BY$11+BZ$11*BZ59+CA$11*CA59</f>
        <v>0</v>
      </c>
      <c r="CC59" s="115"/>
    </row>
    <row r="60" spans="1:81" ht="12.75" customHeight="1" thickBot="1" x14ac:dyDescent="0.25">
      <c r="A60" s="137"/>
      <c r="B60" s="36" t="s">
        <v>9</v>
      </c>
      <c r="C60" s="36" t="s">
        <v>91</v>
      </c>
      <c r="D60" s="13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7">
        <f>D60*D$11+E60*E$11+F60*F$11+G60*G$11+H60*H$11+I60*I$11+J60*J$11+K60*K$11+L60*L$11+M60*M$11+N$11*N60+O$11*O60</f>
        <v>0</v>
      </c>
      <c r="Q60" s="115"/>
      <c r="T60" s="13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27">
        <f>T60*T$11+U60*U$11+V60*V$11+W60*W$11+X60*X$11+Y60*Y$11+Z60*Z$11+AA60*AA$11+AB60*AB$11+AC60*AC$11+AD$11*AD60+AE$11*AE60</f>
        <v>0</v>
      </c>
      <c r="AG60" s="115"/>
      <c r="AJ60" s="13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27">
        <f>AJ60*AJ$11+AK60*AK$11+AL60*AL$11+AM60*AM$11+AN60*AN$11+AO60*AO$11+AP60*AP$11+AQ60*AQ$11+AR60*AR$11+AS60*AS$11+AT$11*AT60+AU$11*AU60</f>
        <v>0</v>
      </c>
      <c r="AW60" s="115"/>
      <c r="AZ60" s="13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27">
        <f>AZ60*AZ$11+BA60*BA$11+BB60*BB$11+BC60*BC$11+BD60*BD$11+BE60*BE$11+BF60*BF$11+BG60*BG$11+BH60*BH$11+BI60*BI$11+BJ$11*BJ60+BK$11*BK60</f>
        <v>0</v>
      </c>
      <c r="BM60" s="115"/>
      <c r="BP60" s="13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27">
        <f>BP60*BP$11+BQ60*BQ$11+BR60*BR$11+BS60*BS$11+BT60*BT$11+BU60*BU$11+BV60*BV$11+BW60*BW$11+BX60*BX$11+BY60*BY$11+BZ$11*BZ60+CA$11*CA60</f>
        <v>0</v>
      </c>
      <c r="CC60" s="115"/>
    </row>
    <row r="61" spans="1:81" ht="15" customHeight="1" thickBot="1" x14ac:dyDescent="0.3">
      <c r="A61" s="138"/>
      <c r="B61" s="37">
        <f>Q54</f>
        <v>0</v>
      </c>
      <c r="C61" s="38">
        <f>Q58</f>
        <v>0</v>
      </c>
      <c r="D61" s="47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35">
        <f>P58+P59+P60</f>
        <v>0</v>
      </c>
      <c r="Q61" s="116"/>
      <c r="T61" s="47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35">
        <f>AF58+AF59+AF60</f>
        <v>0</v>
      </c>
      <c r="AG61" s="116"/>
      <c r="AJ61" s="47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35">
        <f>AV58+AV59+AV60</f>
        <v>0</v>
      </c>
      <c r="AW61" s="116"/>
      <c r="AZ61" s="47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35">
        <f>BL58+BL59+BL60</f>
        <v>0</v>
      </c>
      <c r="BM61" s="116"/>
      <c r="BP61" s="47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35">
        <f>CB58+CB59+CB60</f>
        <v>0</v>
      </c>
      <c r="CC61" s="116"/>
    </row>
    <row r="62" spans="1:81" ht="14.25" customHeight="1" x14ac:dyDescent="0.2">
      <c r="A62" s="136" t="e">
        <f>Clasifficación!#REF!</f>
        <v>#REF!</v>
      </c>
      <c r="B62" s="139" t="e">
        <f>Clasifficación!#REF!</f>
        <v>#REF!</v>
      </c>
      <c r="C62" s="140"/>
      <c r="D62" s="39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26">
        <f>D62*D$10+E62*E$10+F62*F$10+G62*G$10+H62*H$10+I62*I$10+J62*J$10+K62*K$10+L62*L$10+M62*M$10+N$10*N62+O$10*O62</f>
        <v>0</v>
      </c>
      <c r="Q62" s="111">
        <f>P65*1000/(MAX(P$17,P$25,P$33,P$41,P$49,P$57,P$65,P$73,P$81,P$89))</f>
        <v>0</v>
      </c>
      <c r="T62" s="39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26">
        <f>T62*T$10+U62*U$10+V62*V$10+W62*W$10+X62*X$10+Y62*Y$10+Z62*Z$10+AA62*AA$10+AB62*AB$10+AC62*AC$10+AD$10*AD62+AE$10*AE62</f>
        <v>0</v>
      </c>
      <c r="AG62" s="111" t="e">
        <f>AF65*1000/(MAX(AF$17,AF$25,AF$33,AF$41,AF$49,AF$57,AF$65,AF$73,AF$81,AF$89))</f>
        <v>#DIV/0!</v>
      </c>
      <c r="AJ62" s="39">
        <v>0</v>
      </c>
      <c r="AK62" s="40">
        <v>0</v>
      </c>
      <c r="AL62" s="40">
        <v>0</v>
      </c>
      <c r="AM62" s="40">
        <v>0</v>
      </c>
      <c r="AN62" s="40">
        <v>0</v>
      </c>
      <c r="AO62" s="40">
        <v>0</v>
      </c>
      <c r="AP62" s="40">
        <v>0</v>
      </c>
      <c r="AQ62" s="40">
        <v>0</v>
      </c>
      <c r="AR62" s="40">
        <v>0</v>
      </c>
      <c r="AS62" s="40">
        <v>0</v>
      </c>
      <c r="AT62" s="40">
        <v>0</v>
      </c>
      <c r="AU62" s="40">
        <v>0</v>
      </c>
      <c r="AV62" s="26">
        <f>AJ62*AJ$10+AK62*AK$10+AL62*AL$10+AM62*AM$10+AN62*AN$10+AO62*AO$10+AP62*AP$10+AQ62*AQ$10+AR62*AR$10+AS62*AS$10+AT$10*AT62+AU$10*AU62</f>
        <v>0</v>
      </c>
      <c r="AW62" s="111">
        <f>AV65*1000/(MAX(AV$17,AV$25,AV$33,AV$41,AV$49,AV$57,AV$65,AV$73,AV$81,AV$89))</f>
        <v>0</v>
      </c>
      <c r="AZ62" s="39">
        <v>0</v>
      </c>
      <c r="BA62" s="40">
        <v>0</v>
      </c>
      <c r="BB62" s="40">
        <v>0</v>
      </c>
      <c r="BC62" s="40">
        <v>0</v>
      </c>
      <c r="BD62" s="40">
        <v>0</v>
      </c>
      <c r="BE62" s="40">
        <v>0</v>
      </c>
      <c r="BF62" s="40">
        <v>0</v>
      </c>
      <c r="BG62" s="40">
        <v>0</v>
      </c>
      <c r="BH62" s="40">
        <v>0</v>
      </c>
      <c r="BI62" s="40">
        <v>0</v>
      </c>
      <c r="BJ62" s="40">
        <v>0</v>
      </c>
      <c r="BK62" s="40">
        <v>0</v>
      </c>
      <c r="BL62" s="26">
        <f>AZ62*AZ$10+BA62*BA$10+BB62*BB$10+BC62*BC$10+BD62*BD$10+BE62*BE$10+BF62*BF$10+BG62*BG$10+BH62*BH$10+BI62*BI$10+BJ$10*BJ62+BK$10*BK62</f>
        <v>0</v>
      </c>
      <c r="BM62" s="111">
        <f>BL65*1000/(MAX(BL$17,BL$25,BL$33,BL$41,BL$49,BL$57,BL$65,BL$73,BL$81,BL$89))</f>
        <v>0</v>
      </c>
      <c r="BP62" s="39">
        <v>0</v>
      </c>
      <c r="BQ62" s="40">
        <v>0</v>
      </c>
      <c r="BR62" s="40">
        <v>0</v>
      </c>
      <c r="BS62" s="40">
        <v>0</v>
      </c>
      <c r="BT62" s="40">
        <v>0</v>
      </c>
      <c r="BU62" s="40">
        <v>0</v>
      </c>
      <c r="BV62" s="40">
        <v>0</v>
      </c>
      <c r="BW62" s="40">
        <v>0</v>
      </c>
      <c r="BX62" s="40">
        <v>0</v>
      </c>
      <c r="BY62" s="40">
        <v>0</v>
      </c>
      <c r="BZ62" s="40">
        <v>0</v>
      </c>
      <c r="CA62" s="40">
        <v>0</v>
      </c>
      <c r="CB62" s="26">
        <f>BP62*BP$10+BQ62*BQ$10+BR62*BR$10+BS62*BS$10+BT62*BT$10+BU62*BU$10+BV62*BV$10+BW62*BW$10+BX62*BX$10+BY62*BY$10+BZ$10*BZ62+CA$10*CA62</f>
        <v>0</v>
      </c>
      <c r="CC62" s="111">
        <f>CB65*1000/(MAX(CB$17,CB$25,CB$33,CB$41,CB$49,CB$57,CB$65,CB$73,CB$81,CB$89))</f>
        <v>0</v>
      </c>
    </row>
    <row r="63" spans="1:81" ht="12.75" customHeight="1" x14ac:dyDescent="0.2">
      <c r="A63" s="137"/>
      <c r="B63" s="141"/>
      <c r="C63" s="142"/>
      <c r="D63" s="41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27">
        <f>D63*D$10+E63*E$10+F63*F$10+G63*G$10+H63*H$10+I63*I$10+J63*J$10+K63*K$10+L63*L$10+M63*M$10+N$10*N63+O$10*O63</f>
        <v>0</v>
      </c>
      <c r="Q63" s="112"/>
      <c r="T63" s="41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27">
        <f>T63*T$10+U63*U$10+V63*V$10+W63*W$10+X63*X$10+Y63*Y$10+Z63*Z$10+AA63*AA$10+AB63*AB$10+AC63*AC$10+AD$10*AD63+AE$10*AE63</f>
        <v>0</v>
      </c>
      <c r="AG63" s="112"/>
      <c r="AJ63" s="41">
        <v>0</v>
      </c>
      <c r="AK63" s="42">
        <v>0</v>
      </c>
      <c r="AL63" s="42">
        <v>0</v>
      </c>
      <c r="AM63" s="42">
        <v>0</v>
      </c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27">
        <f>AJ63*AJ$10+AK63*AK$10+AL63*AL$10+AM63*AM$10+AN63*AN$10+AO63*AO$10+AP63*AP$10+AQ63*AQ$10+AR63*AR$10+AS63*AS$10+AT$10*AT63+AU$10*AU63</f>
        <v>0</v>
      </c>
      <c r="AW63" s="112"/>
      <c r="AZ63" s="41">
        <v>0</v>
      </c>
      <c r="BA63" s="42">
        <v>0</v>
      </c>
      <c r="BB63" s="42">
        <v>0</v>
      </c>
      <c r="BC63" s="42">
        <v>0</v>
      </c>
      <c r="BD63" s="42">
        <v>0</v>
      </c>
      <c r="BE63" s="42">
        <v>0</v>
      </c>
      <c r="BF63" s="42">
        <v>0</v>
      </c>
      <c r="BG63" s="42">
        <v>0</v>
      </c>
      <c r="BH63" s="42">
        <v>0</v>
      </c>
      <c r="BI63" s="42">
        <v>0</v>
      </c>
      <c r="BJ63" s="42">
        <v>0</v>
      </c>
      <c r="BK63" s="42">
        <v>0</v>
      </c>
      <c r="BL63" s="27">
        <f>AZ63*AZ$10+BA63*BA$10+BB63*BB$10+BC63*BC$10+BD63*BD$10+BE63*BE$10+BF63*BF$10+BG63*BG$10+BH63*BH$10+BI63*BI$10+BJ$10*BJ63+BK$10*BK63</f>
        <v>0</v>
      </c>
      <c r="BM63" s="112"/>
      <c r="BP63" s="41">
        <v>0</v>
      </c>
      <c r="BQ63" s="42">
        <v>0</v>
      </c>
      <c r="BR63" s="42">
        <v>0</v>
      </c>
      <c r="BS63" s="42">
        <v>0</v>
      </c>
      <c r="BT63" s="42">
        <v>0</v>
      </c>
      <c r="BU63" s="42">
        <v>0</v>
      </c>
      <c r="BV63" s="42">
        <v>0</v>
      </c>
      <c r="BW63" s="42">
        <v>0</v>
      </c>
      <c r="BX63" s="42">
        <v>0</v>
      </c>
      <c r="BY63" s="42">
        <v>0</v>
      </c>
      <c r="BZ63" s="42">
        <v>0</v>
      </c>
      <c r="CA63" s="42">
        <v>0</v>
      </c>
      <c r="CB63" s="27">
        <f>BP63*BP$10+BQ63*BQ$10+BR63*BR$10+BS63*BS$10+BT63*BT$10+BU63*BU$10+BV63*BV$10+BW63*BW$10+BX63*BX$10+BY63*BY$10+BZ$10*BZ63+CA$10*CA63</f>
        <v>0</v>
      </c>
      <c r="CC63" s="112"/>
    </row>
    <row r="64" spans="1:81" ht="12.75" customHeight="1" x14ac:dyDescent="0.2">
      <c r="A64" s="137"/>
      <c r="B64" s="141"/>
      <c r="C64" s="142"/>
      <c r="D64" s="41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27">
        <f>D64*D$10+E64*E$10+F64*F$10+G64*G$10+H64*H$10+I64*I$10+J64*J$10+K64*K$10+L64*L$10+M64*M$10+N$10*N64+O$10*O64</f>
        <v>0</v>
      </c>
      <c r="Q64" s="112"/>
      <c r="T64" s="41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27">
        <f>T64*T$10+U64*U$10+V64*V$10+W64*W$10+X64*X$10+Y64*Y$10+Z64*Z$10+AA64*AA$10+AB64*AB$10+AC64*AC$10+AD$10*AD64+AE$10*AE64</f>
        <v>0</v>
      </c>
      <c r="AG64" s="112"/>
      <c r="AJ64" s="41">
        <v>0</v>
      </c>
      <c r="AK64" s="42">
        <v>0</v>
      </c>
      <c r="AL64" s="42">
        <v>0</v>
      </c>
      <c r="AM64" s="42">
        <v>0</v>
      </c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27">
        <f>AJ64*AJ$10+AK64*AK$10+AL64*AL$10+AM64*AM$10+AN64*AN$10+AO64*AO$10+AP64*AP$10+AQ64*AQ$10+AR64*AR$10+AS64*AS$10+AT$10*AT64+AU$10*AU64</f>
        <v>0</v>
      </c>
      <c r="AW64" s="112"/>
      <c r="AZ64" s="41">
        <v>0</v>
      </c>
      <c r="BA64" s="42">
        <v>0</v>
      </c>
      <c r="BB64" s="42">
        <v>0</v>
      </c>
      <c r="BC64" s="42">
        <v>0</v>
      </c>
      <c r="BD64" s="42">
        <v>0</v>
      </c>
      <c r="BE64" s="42">
        <v>0</v>
      </c>
      <c r="BF64" s="42">
        <v>0</v>
      </c>
      <c r="BG64" s="42">
        <v>0</v>
      </c>
      <c r="BH64" s="42">
        <v>0</v>
      </c>
      <c r="BI64" s="42">
        <v>0</v>
      </c>
      <c r="BJ64" s="42">
        <v>0</v>
      </c>
      <c r="BK64" s="42">
        <v>0</v>
      </c>
      <c r="BL64" s="27">
        <f>AZ64*AZ$10+BA64*BA$10+BB64*BB$10+BC64*BC$10+BD64*BD$10+BE64*BE$10+BF64*BF$10+BG64*BG$10+BH64*BH$10+BI64*BI$10+BJ$10*BJ64+BK$10*BK64</f>
        <v>0</v>
      </c>
      <c r="BM64" s="112"/>
      <c r="BP64" s="41">
        <v>0</v>
      </c>
      <c r="BQ64" s="42">
        <v>0</v>
      </c>
      <c r="BR64" s="42">
        <v>0</v>
      </c>
      <c r="BS64" s="42">
        <v>0</v>
      </c>
      <c r="BT64" s="42">
        <v>0</v>
      </c>
      <c r="BU64" s="42">
        <v>0</v>
      </c>
      <c r="BV64" s="42">
        <v>0</v>
      </c>
      <c r="BW64" s="42">
        <v>0</v>
      </c>
      <c r="BX64" s="42">
        <v>0</v>
      </c>
      <c r="BY64" s="42">
        <v>0</v>
      </c>
      <c r="BZ64" s="42">
        <v>0</v>
      </c>
      <c r="CA64" s="42">
        <v>0</v>
      </c>
      <c r="CB64" s="27">
        <f>BP64*BP$10+BQ64*BQ$10+BR64*BR$10+BS64*BS$10+BT64*BT$10+BU64*BU$10+BV64*BV$10+BW64*BW$10+BX64*BX$10+BY64*BY$10+BZ$10*BZ64+CA$10*CA64</f>
        <v>0</v>
      </c>
      <c r="CC64" s="112"/>
    </row>
    <row r="65" spans="1:81" ht="15" customHeight="1" thickBot="1" x14ac:dyDescent="0.3">
      <c r="A65" s="137"/>
      <c r="B65" s="141"/>
      <c r="C65" s="142"/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6">
        <f>P62+P63+P64</f>
        <v>0</v>
      </c>
      <c r="Q65" s="113"/>
      <c r="T65" s="47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6">
        <f>AF62+AF63+AF64</f>
        <v>0</v>
      </c>
      <c r="AG65" s="113"/>
      <c r="AJ65" s="47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6">
        <f>AV62+AV63+AV64</f>
        <v>0</v>
      </c>
      <c r="AW65" s="113"/>
      <c r="AZ65" s="47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6">
        <f>BL62+BL63+BL64</f>
        <v>0</v>
      </c>
      <c r="BM65" s="113"/>
      <c r="BP65" s="47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6">
        <f>CB62+CB63+CB64</f>
        <v>0</v>
      </c>
      <c r="CC65" s="113"/>
    </row>
    <row r="66" spans="1:81" ht="14.25" customHeight="1" x14ac:dyDescent="0.2">
      <c r="A66" s="137"/>
      <c r="B66" s="141"/>
      <c r="C66" s="142"/>
      <c r="D66" s="10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27">
        <f>D66*D$11+E66*E$11+F66*F$11+G66*G$11+H66*H$11+I66*I$11+J66*J$11+K66*K$11+L66*L$11+M66*M$11+N$11*N66+O$11*O66</f>
        <v>0</v>
      </c>
      <c r="Q66" s="114">
        <f>P69*1000/(MAX(P$21,P$29,P$37,P$45,P$53,P$61,P$69,P$77,P$85,P$93))</f>
        <v>0</v>
      </c>
      <c r="T66" s="10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27">
        <f>T66*T$11+U66*U$11+V66*V$11+W66*W$11+X66*X$11+Y66*Y$11+Z66*Z$11+AA66*AA$11+AB66*AB$11+AC66*AC$11+AD$11*AD66+AE$11*AE66</f>
        <v>0</v>
      </c>
      <c r="AG66" s="114" t="e">
        <f>AF69*1000/(MAX(AF$21,AF$29,AF$37,AF$45,AF$53,AF$61,AF$69,AF$77,AF$85,AF$93))</f>
        <v>#DIV/0!</v>
      </c>
      <c r="AJ66" s="10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27">
        <f>AJ66*AJ$11+AK66*AK$11+AL66*AL$11+AM66*AM$11+AN66*AN$11+AO66*AO$11+AP66*AP$11+AQ66*AQ$11+AR66*AR$11+AS66*AS$11+AT$11*AT66+AU$11*AU66</f>
        <v>0</v>
      </c>
      <c r="AW66" s="114" t="e">
        <f>AV69*1000/(MAX(AV$21,AV$29,AV$37,AV$45,AV$53,AV$61,AV$69,AV$77,AV$85,AV$93))</f>
        <v>#DIV/0!</v>
      </c>
      <c r="AZ66" s="10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27">
        <f>AZ66*AZ$11+BA66*BA$11+BB66*BB$11+BC66*BC$11+BD66*BD$11+BE66*BE$11+BF66*BF$11+BG66*BG$11+BH66*BH$11+BI66*BI$11+BJ$11*BJ66+BK$11*BK66</f>
        <v>0</v>
      </c>
      <c r="BM66" s="114" t="e">
        <f>BL69*1000/(MAX(BL$21,BL$29,BL$37,BL$45,BL$53,BL$61,BL$69,BL$77,BL$85,BL$93))</f>
        <v>#DIV/0!</v>
      </c>
      <c r="BP66" s="10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27">
        <f>BP66*BP$11+BQ66*BQ$11+BR66*BR$11+BS66*BS$11+BT66*BT$11+BU66*BU$11+BV66*BV$11+BW66*BW$11+BX66*BX$11+BY66*BY$11+BZ$11*BZ66+CA$11*CA66</f>
        <v>0</v>
      </c>
      <c r="CC66" s="114">
        <f>CB69*1000/(MAX(CB$21,CB$29,CB$37,CB$45,CB$53,CB$61,CB$69,CB$77,CB$85,CB$93))</f>
        <v>0</v>
      </c>
    </row>
    <row r="67" spans="1:81" ht="12.75" customHeight="1" thickBot="1" x14ac:dyDescent="0.25">
      <c r="A67" s="137"/>
      <c r="B67" s="141"/>
      <c r="C67" s="142"/>
      <c r="D67" s="13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7">
        <f>D67*D$11+E67*E$11+F67*F$11+G67*G$11+H67*H$11+I67*I$11+J67*J$11+K67*K$11+L67*L$11+M67*M$11+N$11*N67+O$11*O67</f>
        <v>0</v>
      </c>
      <c r="Q67" s="115"/>
      <c r="T67" s="13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27">
        <f>T67*T$11+U67*U$11+V67*V$11+W67*W$11+X67*X$11+Y67*Y$11+Z67*Z$11+AA67*AA$11+AB67*AB$11+AC67*AC$11+AD$11*AD67+AE$11*AE67</f>
        <v>0</v>
      </c>
      <c r="AG67" s="115"/>
      <c r="AJ67" s="13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27">
        <f>AJ67*AJ$11+AK67*AK$11+AL67*AL$11+AM67*AM$11+AN67*AN$11+AO67*AO$11+AP67*AP$11+AQ67*AQ$11+AR67*AR$11+AS67*AS$11+AT$11*AT67+AU$11*AU67</f>
        <v>0</v>
      </c>
      <c r="AW67" s="115"/>
      <c r="AZ67" s="13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27">
        <f>AZ67*AZ$11+BA67*BA$11+BB67*BB$11+BC67*BC$11+BD67*BD$11+BE67*BE$11+BF67*BF$11+BG67*BG$11+BH67*BH$11+BI67*BI$11+BJ$11*BJ67+BK$11*BK67</f>
        <v>0</v>
      </c>
      <c r="BM67" s="115"/>
      <c r="BP67" s="13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27">
        <f>BP67*BP$11+BQ67*BQ$11+BR67*BR$11+BS67*BS$11+BT67*BT$11+BU67*BU$11+BV67*BV$11+BW67*BW$11+BX67*BX$11+BY67*BY$11+BZ$11*BZ67+CA$11*CA67</f>
        <v>0</v>
      </c>
      <c r="CC67" s="115"/>
    </row>
    <row r="68" spans="1:81" ht="12.75" customHeight="1" thickBot="1" x14ac:dyDescent="0.25">
      <c r="A68" s="137"/>
      <c r="B68" s="36" t="s">
        <v>9</v>
      </c>
      <c r="C68" s="36" t="s">
        <v>91</v>
      </c>
      <c r="D68" s="13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7">
        <f>D68*D$11+E68*E$11+F68*F$11+G68*G$11+H68*H$11+I68*I$11+J68*J$11+K68*K$11+L68*L$11+M68*M$11+N$11*N68+O$11*O68</f>
        <v>0</v>
      </c>
      <c r="Q68" s="115"/>
      <c r="T68" s="13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27">
        <f>T68*T$11+U68*U$11+V68*V$11+W68*W$11+X68*X$11+Y68*Y$11+Z68*Z$11+AA68*AA$11+AB68*AB$11+AC68*AC$11+AD$11*AD68+AE$11*AE68</f>
        <v>0</v>
      </c>
      <c r="AG68" s="115"/>
      <c r="AJ68" s="13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27">
        <f>AJ68*AJ$11+AK68*AK$11+AL68*AL$11+AM68*AM$11+AN68*AN$11+AO68*AO$11+AP68*AP$11+AQ68*AQ$11+AR68*AR$11+AS68*AS$11+AT$11*AT68+AU$11*AU68</f>
        <v>0</v>
      </c>
      <c r="AW68" s="115"/>
      <c r="AZ68" s="13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0</v>
      </c>
      <c r="BL68" s="27">
        <f>AZ68*AZ$11+BA68*BA$11+BB68*BB$11+BC68*BC$11+BD68*BD$11+BE68*BE$11+BF68*BF$11+BG68*BG$11+BH68*BH$11+BI68*BI$11+BJ$11*BJ68+BK$11*BK68</f>
        <v>0</v>
      </c>
      <c r="BM68" s="115"/>
      <c r="BP68" s="13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>
        <v>0</v>
      </c>
      <c r="CA68" s="14">
        <v>0</v>
      </c>
      <c r="CB68" s="27">
        <f>BP68*BP$11+BQ68*BQ$11+BR68*BR$11+BS68*BS$11+BT68*BT$11+BU68*BU$11+BV68*BV$11+BW68*BW$11+BX68*BX$11+BY68*BY$11+BZ$11*BZ68+CA$11*CA68</f>
        <v>0</v>
      </c>
      <c r="CC68" s="115"/>
    </row>
    <row r="69" spans="1:81" ht="15" customHeight="1" thickBot="1" x14ac:dyDescent="0.3">
      <c r="A69" s="138"/>
      <c r="B69" s="37">
        <f>Q62</f>
        <v>0</v>
      </c>
      <c r="C69" s="38">
        <f>Q66</f>
        <v>0</v>
      </c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35">
        <f>P66+P67+P68</f>
        <v>0</v>
      </c>
      <c r="Q69" s="116"/>
      <c r="T69" s="47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35">
        <f>AF66+AF67+AF68</f>
        <v>0</v>
      </c>
      <c r="AG69" s="116"/>
      <c r="AJ69" s="47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35">
        <f>AV66+AV67+AV68</f>
        <v>0</v>
      </c>
      <c r="AW69" s="116"/>
      <c r="AZ69" s="47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35">
        <f>BL66+BL67+BL68</f>
        <v>0</v>
      </c>
      <c r="BM69" s="116"/>
      <c r="BP69" s="47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35">
        <f>CB66+CB67+CB68</f>
        <v>0</v>
      </c>
      <c r="CC69" s="116"/>
    </row>
    <row r="70" spans="1:81" ht="14.25" customHeight="1" x14ac:dyDescent="0.2">
      <c r="A70" s="136" t="e">
        <f>Clasifficación!#REF!</f>
        <v>#REF!</v>
      </c>
      <c r="B70" s="139" t="e">
        <f>Clasifficación!#REF!</f>
        <v>#REF!</v>
      </c>
      <c r="C70" s="140"/>
      <c r="D70" s="39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26">
        <f>D70*D$10+E70*E$10+F70*F$10+G70*G$10+H70*H$10+I70*I$10+J70*J$10+K70*K$10+L70*L$10+M70*M$10+N$10*N70+O$10*O70</f>
        <v>0</v>
      </c>
      <c r="Q70" s="111">
        <f>P73*1000/(MAX(P$17,P$25,P$33,P$41,P$49,P$57,P$65,P$73,P$81,P$89))</f>
        <v>0</v>
      </c>
      <c r="T70" s="39">
        <v>0</v>
      </c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26">
        <f>T70*T$10+U70*U$10+V70*V$10+W70*W$10+X70*X$10+Y70*Y$10+Z70*Z$10+AA70*AA$10+AB70*AB$10+AC70*AC$10+AD$10*AD70+AE$10*AE70</f>
        <v>0</v>
      </c>
      <c r="AG70" s="111" t="e">
        <f>AF73*1000/(MAX(AF$17,AF$25,AF$33,AF$41,AF$49,AF$57,AF$65,AF$73,AF$81,AF$89))</f>
        <v>#DIV/0!</v>
      </c>
      <c r="AJ70" s="39">
        <v>0</v>
      </c>
      <c r="AK70" s="40">
        <v>0</v>
      </c>
      <c r="AL70" s="40">
        <v>0</v>
      </c>
      <c r="AM70" s="40">
        <v>0</v>
      </c>
      <c r="AN70" s="40">
        <v>0</v>
      </c>
      <c r="AO70" s="40">
        <v>0</v>
      </c>
      <c r="AP70" s="40">
        <v>0</v>
      </c>
      <c r="AQ70" s="40">
        <v>0</v>
      </c>
      <c r="AR70" s="40">
        <v>0</v>
      </c>
      <c r="AS70" s="40">
        <v>0</v>
      </c>
      <c r="AT70" s="40">
        <v>0</v>
      </c>
      <c r="AU70" s="40">
        <v>0</v>
      </c>
      <c r="AV70" s="26">
        <f>AJ70*AJ$10+AK70*AK$10+AL70*AL$10+AM70*AM$10+AN70*AN$10+AO70*AO$10+AP70*AP$10+AQ70*AQ$10+AR70*AR$10+AS70*AS$10+AT$10*AT70+AU$10*AU70</f>
        <v>0</v>
      </c>
      <c r="AW70" s="111">
        <f>AV73*1000/(MAX(AV$17,AV$25,AV$33,AV$41,AV$49,AV$57,AV$65,AV$73,AV$81,AV$89))</f>
        <v>0</v>
      </c>
      <c r="AZ70" s="39">
        <v>0</v>
      </c>
      <c r="BA70" s="40">
        <v>0</v>
      </c>
      <c r="BB70" s="40">
        <v>0</v>
      </c>
      <c r="BC70" s="40">
        <v>0</v>
      </c>
      <c r="BD70" s="40">
        <v>0</v>
      </c>
      <c r="BE70" s="40">
        <v>0</v>
      </c>
      <c r="BF70" s="40">
        <v>0</v>
      </c>
      <c r="BG70" s="40">
        <v>0</v>
      </c>
      <c r="BH70" s="40">
        <v>0</v>
      </c>
      <c r="BI70" s="40">
        <v>0</v>
      </c>
      <c r="BJ70" s="40">
        <v>0</v>
      </c>
      <c r="BK70" s="40">
        <v>0</v>
      </c>
      <c r="BL70" s="26">
        <f>AZ70*AZ$10+BA70*BA$10+BB70*BB$10+BC70*BC$10+BD70*BD$10+BE70*BE$10+BF70*BF$10+BG70*BG$10+BH70*BH$10+BI70*BI$10+BJ$10*BJ70+BK$10*BK70</f>
        <v>0</v>
      </c>
      <c r="BM70" s="111">
        <f>BL73*1000/(MAX(BL$17,BL$25,BL$33,BL$41,BL$49,BL$57,BL$65,BL$73,BL$81,BL$89))</f>
        <v>0</v>
      </c>
      <c r="BP70" s="39">
        <v>0</v>
      </c>
      <c r="BQ70" s="40">
        <v>0</v>
      </c>
      <c r="BR70" s="40">
        <v>0</v>
      </c>
      <c r="BS70" s="40">
        <v>0</v>
      </c>
      <c r="BT70" s="40">
        <v>0</v>
      </c>
      <c r="BU70" s="40">
        <v>0</v>
      </c>
      <c r="BV70" s="40">
        <v>0</v>
      </c>
      <c r="BW70" s="40">
        <v>0</v>
      </c>
      <c r="BX70" s="40">
        <v>0</v>
      </c>
      <c r="BY70" s="40">
        <v>0</v>
      </c>
      <c r="BZ70" s="40">
        <v>0</v>
      </c>
      <c r="CA70" s="40">
        <v>0</v>
      </c>
      <c r="CB70" s="26">
        <f>BP70*BP$10+BQ70*BQ$10+BR70*BR$10+BS70*BS$10+BT70*BT$10+BU70*BU$10+BV70*BV$10+BW70*BW$10+BX70*BX$10+BY70*BY$10+BZ$10*BZ70+CA$10*CA70</f>
        <v>0</v>
      </c>
      <c r="CC70" s="111">
        <f>CB73*1000/(MAX(CB$17,CB$25,CB$33,CB$41,CB$49,CB$57,CB$65,CB$73,CB$81,CB$89))</f>
        <v>0</v>
      </c>
    </row>
    <row r="71" spans="1:81" ht="12.75" customHeight="1" x14ac:dyDescent="0.2">
      <c r="A71" s="137"/>
      <c r="B71" s="141"/>
      <c r="C71" s="142"/>
      <c r="D71" s="41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27">
        <f>D71*D$10+E71*E$10+F71*F$10+G71*G$10+H71*H$10+I71*I$10+J71*J$10+K71*K$10+L71*L$10+M71*M$10+N$10*N71+O$10*O71</f>
        <v>0</v>
      </c>
      <c r="Q71" s="112"/>
      <c r="T71" s="41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27">
        <f>T71*T$10+U71*U$10+V71*V$10+W71*W$10+X71*X$10+Y71*Y$10+Z71*Z$10+AA71*AA$10+AB71*AB$10+AC71*AC$10+AD$10*AD71+AE$10*AE71</f>
        <v>0</v>
      </c>
      <c r="AG71" s="112"/>
      <c r="AJ71" s="41">
        <v>0</v>
      </c>
      <c r="AK71" s="42">
        <v>0</v>
      </c>
      <c r="AL71" s="42">
        <v>0</v>
      </c>
      <c r="AM71" s="42">
        <v>0</v>
      </c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27">
        <f>AJ71*AJ$10+AK71*AK$10+AL71*AL$10+AM71*AM$10+AN71*AN$10+AO71*AO$10+AP71*AP$10+AQ71*AQ$10+AR71*AR$10+AS71*AS$10+AT$10*AT71+AU$10*AU71</f>
        <v>0</v>
      </c>
      <c r="AW71" s="112"/>
      <c r="AZ71" s="41">
        <v>0</v>
      </c>
      <c r="BA71" s="42">
        <v>0</v>
      </c>
      <c r="BB71" s="42">
        <v>0</v>
      </c>
      <c r="BC71" s="42">
        <v>0</v>
      </c>
      <c r="BD71" s="42">
        <v>0</v>
      </c>
      <c r="BE71" s="42">
        <v>0</v>
      </c>
      <c r="BF71" s="42">
        <v>0</v>
      </c>
      <c r="BG71" s="42">
        <v>0</v>
      </c>
      <c r="BH71" s="42">
        <v>0</v>
      </c>
      <c r="BI71" s="42">
        <v>0</v>
      </c>
      <c r="BJ71" s="42">
        <v>0</v>
      </c>
      <c r="BK71" s="42">
        <v>0</v>
      </c>
      <c r="BL71" s="27">
        <f>AZ71*AZ$10+BA71*BA$10+BB71*BB$10+BC71*BC$10+BD71*BD$10+BE71*BE$10+BF71*BF$10+BG71*BG$10+BH71*BH$10+BI71*BI$10+BJ$10*BJ71+BK$10*BK71</f>
        <v>0</v>
      </c>
      <c r="BM71" s="112"/>
      <c r="BP71" s="41">
        <v>0</v>
      </c>
      <c r="BQ71" s="42">
        <v>0</v>
      </c>
      <c r="BR71" s="42">
        <v>0</v>
      </c>
      <c r="BS71" s="42">
        <v>0</v>
      </c>
      <c r="BT71" s="42">
        <v>0</v>
      </c>
      <c r="BU71" s="42">
        <v>0</v>
      </c>
      <c r="BV71" s="42">
        <v>0</v>
      </c>
      <c r="BW71" s="42">
        <v>0</v>
      </c>
      <c r="BX71" s="42">
        <v>0</v>
      </c>
      <c r="BY71" s="42">
        <v>0</v>
      </c>
      <c r="BZ71" s="42">
        <v>0</v>
      </c>
      <c r="CA71" s="42">
        <v>0</v>
      </c>
      <c r="CB71" s="27">
        <f>BP71*BP$10+BQ71*BQ$10+BR71*BR$10+BS71*BS$10+BT71*BT$10+BU71*BU$10+BV71*BV$10+BW71*BW$10+BX71*BX$10+BY71*BY$10+BZ$10*BZ71+CA$10*CA71</f>
        <v>0</v>
      </c>
      <c r="CC71" s="112"/>
    </row>
    <row r="72" spans="1:81" ht="12.75" customHeight="1" x14ac:dyDescent="0.2">
      <c r="A72" s="137"/>
      <c r="B72" s="141"/>
      <c r="C72" s="142"/>
      <c r="D72" s="41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27">
        <f>D72*D$10+E72*E$10+F72*F$10+G72*G$10+H72*H$10+I72*I$10+J72*J$10+K72*K$10+L72*L$10+M72*M$10+N$10*N72+O$10*O72</f>
        <v>0</v>
      </c>
      <c r="Q72" s="112"/>
      <c r="T72" s="41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27">
        <f>T72*T$10+U72*U$10+V72*V$10+W72*W$10+X72*X$10+Y72*Y$10+Z72*Z$10+AA72*AA$10+AB72*AB$10+AC72*AC$10+AD$10*AD72+AE$10*AE72</f>
        <v>0</v>
      </c>
      <c r="AG72" s="112"/>
      <c r="AJ72" s="41">
        <v>0</v>
      </c>
      <c r="AK72" s="42">
        <v>0</v>
      </c>
      <c r="AL72" s="42">
        <v>0</v>
      </c>
      <c r="AM72" s="42">
        <v>0</v>
      </c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27">
        <f>AJ72*AJ$10+AK72*AK$10+AL72*AL$10+AM72*AM$10+AN72*AN$10+AO72*AO$10+AP72*AP$10+AQ72*AQ$10+AR72*AR$10+AS72*AS$10+AT$10*AT72+AU$10*AU72</f>
        <v>0</v>
      </c>
      <c r="AW72" s="112"/>
      <c r="AZ72" s="41">
        <v>0</v>
      </c>
      <c r="BA72" s="42">
        <v>0</v>
      </c>
      <c r="BB72" s="42">
        <v>0</v>
      </c>
      <c r="BC72" s="42">
        <v>0</v>
      </c>
      <c r="BD72" s="42">
        <v>0</v>
      </c>
      <c r="BE72" s="42">
        <v>0</v>
      </c>
      <c r="BF72" s="42">
        <v>0</v>
      </c>
      <c r="BG72" s="42">
        <v>0</v>
      </c>
      <c r="BH72" s="42">
        <v>0</v>
      </c>
      <c r="BI72" s="42">
        <v>0</v>
      </c>
      <c r="BJ72" s="42">
        <v>0</v>
      </c>
      <c r="BK72" s="42">
        <v>0</v>
      </c>
      <c r="BL72" s="27">
        <f>AZ72*AZ$10+BA72*BA$10+BB72*BB$10+BC72*BC$10+BD72*BD$10+BE72*BE$10+BF72*BF$10+BG72*BG$10+BH72*BH$10+BI72*BI$10+BJ$10*BJ72+BK$10*BK72</f>
        <v>0</v>
      </c>
      <c r="BM72" s="112"/>
      <c r="BP72" s="41">
        <v>0</v>
      </c>
      <c r="BQ72" s="42">
        <v>0</v>
      </c>
      <c r="BR72" s="42">
        <v>0</v>
      </c>
      <c r="BS72" s="42">
        <v>0</v>
      </c>
      <c r="BT72" s="42">
        <v>0</v>
      </c>
      <c r="BU72" s="42">
        <v>0</v>
      </c>
      <c r="BV72" s="42">
        <v>0</v>
      </c>
      <c r="BW72" s="42">
        <v>0</v>
      </c>
      <c r="BX72" s="42">
        <v>0</v>
      </c>
      <c r="BY72" s="42">
        <v>0</v>
      </c>
      <c r="BZ72" s="42">
        <v>0</v>
      </c>
      <c r="CA72" s="42">
        <v>0</v>
      </c>
      <c r="CB72" s="27">
        <f>BP72*BP$10+BQ72*BQ$10+BR72*BR$10+BS72*BS$10+BT72*BT$10+BU72*BU$10+BV72*BV$10+BW72*BW$10+BX72*BX$10+BY72*BY$10+BZ$10*BZ72+CA$10*CA72</f>
        <v>0</v>
      </c>
      <c r="CC72" s="112"/>
    </row>
    <row r="73" spans="1:81" ht="15" customHeight="1" thickBot="1" x14ac:dyDescent="0.3">
      <c r="A73" s="137"/>
      <c r="B73" s="141"/>
      <c r="C73" s="142"/>
      <c r="D73" s="47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6">
        <f>P70+P71+P72</f>
        <v>0</v>
      </c>
      <c r="Q73" s="113"/>
      <c r="T73" s="47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6">
        <f>AF70+AF71+AF72</f>
        <v>0</v>
      </c>
      <c r="AG73" s="113"/>
      <c r="AJ73" s="47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6">
        <f>AV70+AV71+AV72</f>
        <v>0</v>
      </c>
      <c r="AW73" s="113"/>
      <c r="AZ73" s="47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6">
        <f>BL70+BL71+BL72</f>
        <v>0</v>
      </c>
      <c r="BM73" s="113"/>
      <c r="BP73" s="47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6">
        <f>CB70+CB71+CB72</f>
        <v>0</v>
      </c>
      <c r="CC73" s="113"/>
    </row>
    <row r="74" spans="1:81" ht="14.25" customHeight="1" x14ac:dyDescent="0.2">
      <c r="A74" s="137"/>
      <c r="B74" s="141"/>
      <c r="C74" s="142"/>
      <c r="D74" s="10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27">
        <f>D74*D$11+E74*E$11+F74*F$11+G74*G$11+H74*H$11+I74*I$11+J74*J$11+K74*K$11+L74*L$11+M74*M$11+N$11*N74+O$11*O74</f>
        <v>0</v>
      </c>
      <c r="Q74" s="114">
        <f>P77*1000/(MAX(P$21,P$29,P$37,P$45,P$53,P$61,P$69,P$77,P$85,P$93))</f>
        <v>0</v>
      </c>
      <c r="T74" s="10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27">
        <f>T74*T$11+U74*U$11+V74*V$11+W74*W$11+X74*X$11+Y74*Y$11+Z74*Z$11+AA74*AA$11+AB74*AB$11+AC74*AC$11+AD$11*AD74+AE$11*AE74</f>
        <v>0</v>
      </c>
      <c r="AG74" s="114" t="e">
        <f>AF77*1000/(MAX(AF$21,AF$29,AF$37,AF$45,AF$53,AF$61,AF$69,AF$77,AF$85,AF$93))</f>
        <v>#DIV/0!</v>
      </c>
      <c r="AJ74" s="10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  <c r="AV74" s="27">
        <f>AJ74*AJ$11+AK74*AK$11+AL74*AL$11+AM74*AM$11+AN74*AN$11+AO74*AO$11+AP74*AP$11+AQ74*AQ$11+AR74*AR$11+AS74*AS$11+AT$11*AT74+AU$11*AU74</f>
        <v>0</v>
      </c>
      <c r="AW74" s="114" t="e">
        <f>AV77*1000/(MAX(AV$21,AV$29,AV$37,AV$45,AV$53,AV$61,AV$69,AV$77,AV$85,AV$93))</f>
        <v>#DIV/0!</v>
      </c>
      <c r="AZ74" s="10">
        <v>0</v>
      </c>
      <c r="BA74" s="11">
        <v>0</v>
      </c>
      <c r="BB74" s="11">
        <v>0</v>
      </c>
      <c r="BC74" s="11">
        <v>0</v>
      </c>
      <c r="BD74" s="11">
        <v>0</v>
      </c>
      <c r="BE74" s="11">
        <v>0</v>
      </c>
      <c r="BF74" s="11">
        <v>0</v>
      </c>
      <c r="BG74" s="11">
        <v>0</v>
      </c>
      <c r="BH74" s="11">
        <v>0</v>
      </c>
      <c r="BI74" s="11">
        <v>0</v>
      </c>
      <c r="BJ74" s="11">
        <v>0</v>
      </c>
      <c r="BK74" s="11">
        <v>0</v>
      </c>
      <c r="BL74" s="27">
        <f>AZ74*AZ$11+BA74*BA$11+BB74*BB$11+BC74*BC$11+BD74*BD$11+BE74*BE$11+BF74*BF$11+BG74*BG$11+BH74*BH$11+BI74*BI$11+BJ$11*BJ74+BK$11*BK74</f>
        <v>0</v>
      </c>
      <c r="BM74" s="114" t="e">
        <f>BL77*1000/(MAX(BL$21,BL$29,BL$37,BL$45,BL$53,BL$61,BL$69,BL$77,BL$85,BL$93))</f>
        <v>#DIV/0!</v>
      </c>
      <c r="BP74" s="10">
        <v>0</v>
      </c>
      <c r="BQ74" s="11">
        <v>0</v>
      </c>
      <c r="BR74" s="11">
        <v>0</v>
      </c>
      <c r="BS74" s="11">
        <v>0</v>
      </c>
      <c r="BT74" s="11">
        <v>0</v>
      </c>
      <c r="BU74" s="11">
        <v>0</v>
      </c>
      <c r="BV74" s="11">
        <v>0</v>
      </c>
      <c r="BW74" s="11">
        <v>0</v>
      </c>
      <c r="BX74" s="11">
        <v>0</v>
      </c>
      <c r="BY74" s="11">
        <v>0</v>
      </c>
      <c r="BZ74" s="11">
        <v>0</v>
      </c>
      <c r="CA74" s="11">
        <v>0</v>
      </c>
      <c r="CB74" s="27">
        <f>BP74*BP$11+BQ74*BQ$11+BR74*BR$11+BS74*BS$11+BT74*BT$11+BU74*BU$11+BV74*BV$11+BW74*BW$11+BX74*BX$11+BY74*BY$11+BZ$11*BZ74+CA$11*CA74</f>
        <v>0</v>
      </c>
      <c r="CC74" s="114">
        <f>CB77*1000/(MAX(CB$21,CB$29,CB$37,CB$45,CB$53,CB$61,CB$69,CB$77,CB$85,CB$93))</f>
        <v>0</v>
      </c>
    </row>
    <row r="75" spans="1:81" ht="12.75" customHeight="1" thickBot="1" x14ac:dyDescent="0.25">
      <c r="A75" s="137"/>
      <c r="B75" s="141"/>
      <c r="C75" s="142"/>
      <c r="D75" s="13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7">
        <f>D75*D$11+E75*E$11+F75*F$11+G75*G$11+H75*H$11+I75*I$11+J75*J$11+K75*K$11+L75*L$11+M75*M$11+N$11*N75+O$11*O75</f>
        <v>0</v>
      </c>
      <c r="Q75" s="115"/>
      <c r="T75" s="13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27">
        <f>T75*T$11+U75*U$11+V75*V$11+W75*W$11+X75*X$11+Y75*Y$11+Z75*Z$11+AA75*AA$11+AB75*AB$11+AC75*AC$11+AD$11*AD75+AE$11*AE75</f>
        <v>0</v>
      </c>
      <c r="AG75" s="115"/>
      <c r="AJ75" s="13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27">
        <f>AJ75*AJ$11+AK75*AK$11+AL75*AL$11+AM75*AM$11+AN75*AN$11+AO75*AO$11+AP75*AP$11+AQ75*AQ$11+AR75*AR$11+AS75*AS$11+AT$11*AT75+AU$11*AU75</f>
        <v>0</v>
      </c>
      <c r="AW75" s="115"/>
      <c r="AZ75" s="13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27">
        <f>AZ75*AZ$11+BA75*BA$11+BB75*BB$11+BC75*BC$11+BD75*BD$11+BE75*BE$11+BF75*BF$11+BG75*BG$11+BH75*BH$11+BI75*BI$11+BJ$11*BJ75+BK$11*BK75</f>
        <v>0</v>
      </c>
      <c r="BM75" s="115"/>
      <c r="BP75" s="13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27">
        <f>BP75*BP$11+BQ75*BQ$11+BR75*BR$11+BS75*BS$11+BT75*BT$11+BU75*BU$11+BV75*BV$11+BW75*BW$11+BX75*BX$11+BY75*BY$11+BZ$11*BZ75+CA$11*CA75</f>
        <v>0</v>
      </c>
      <c r="CC75" s="115"/>
    </row>
    <row r="76" spans="1:81" ht="12.75" customHeight="1" thickBot="1" x14ac:dyDescent="0.25">
      <c r="A76" s="137"/>
      <c r="B76" s="36" t="s">
        <v>9</v>
      </c>
      <c r="C76" s="36" t="s">
        <v>91</v>
      </c>
      <c r="D76" s="13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7">
        <f>D76*D$11+E76*E$11+F76*F$11+G76*G$11+H76*H$11+I76*I$11+J76*J$11+K76*K$11+L76*L$11+M76*M$11+N$11*N76+O$11*O76</f>
        <v>0</v>
      </c>
      <c r="Q76" s="115"/>
      <c r="T76" s="13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27">
        <f>T76*T$11+U76*U$11+V76*V$11+W76*W$11+X76*X$11+Y76*Y$11+Z76*Z$11+AA76*AA$11+AB76*AB$11+AC76*AC$11+AD$11*AD76+AE$11*AE76</f>
        <v>0</v>
      </c>
      <c r="AG76" s="115"/>
      <c r="AJ76" s="13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27">
        <f>AJ76*AJ$11+AK76*AK$11+AL76*AL$11+AM76*AM$11+AN76*AN$11+AO76*AO$11+AP76*AP$11+AQ76*AQ$11+AR76*AR$11+AS76*AS$11+AT$11*AT76+AU$11*AU76</f>
        <v>0</v>
      </c>
      <c r="AW76" s="115"/>
      <c r="AZ76" s="13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27">
        <f>AZ76*AZ$11+BA76*BA$11+BB76*BB$11+BC76*BC$11+BD76*BD$11+BE76*BE$11+BF76*BF$11+BG76*BG$11+BH76*BH$11+BI76*BI$11+BJ$11*BJ76+BK$11*BK76</f>
        <v>0</v>
      </c>
      <c r="BM76" s="115"/>
      <c r="BP76" s="13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27">
        <f>BP76*BP$11+BQ76*BQ$11+BR76*BR$11+BS76*BS$11+BT76*BT$11+BU76*BU$11+BV76*BV$11+BW76*BW$11+BX76*BX$11+BY76*BY$11+BZ$11*BZ76+CA$11*CA76</f>
        <v>0</v>
      </c>
      <c r="CC76" s="115"/>
    </row>
    <row r="77" spans="1:81" ht="15" customHeight="1" thickBot="1" x14ac:dyDescent="0.3">
      <c r="A77" s="138"/>
      <c r="B77" s="37">
        <f>Q70</f>
        <v>0</v>
      </c>
      <c r="C77" s="38">
        <f>Q74</f>
        <v>0</v>
      </c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35">
        <f>P74+P75+P76</f>
        <v>0</v>
      </c>
      <c r="Q77" s="116"/>
      <c r="T77" s="47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35">
        <f>AF74+AF75+AF76</f>
        <v>0</v>
      </c>
      <c r="AG77" s="116"/>
      <c r="AJ77" s="47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35">
        <f>AV74+AV75+AV76</f>
        <v>0</v>
      </c>
      <c r="AW77" s="116"/>
      <c r="AZ77" s="47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35">
        <f>BL74+BL75+BL76</f>
        <v>0</v>
      </c>
      <c r="BM77" s="116"/>
      <c r="BP77" s="47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35">
        <f>CB74+CB75+CB76</f>
        <v>0</v>
      </c>
      <c r="CC77" s="116"/>
    </row>
    <row r="78" spans="1:81" ht="14.25" customHeight="1" x14ac:dyDescent="0.2">
      <c r="A78" s="136" t="e">
        <f>Clasifficación!#REF!</f>
        <v>#REF!</v>
      </c>
      <c r="B78" s="139" t="e">
        <f>Clasifficación!#REF!</f>
        <v>#REF!</v>
      </c>
      <c r="C78" s="140"/>
      <c r="D78" s="39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26">
        <f>D78*D$10+E78*E$10+F78*F$10+G78*G$10+H78*H$10+I78*I$10+J78*J$10+K78*K$10+L78*L$10+M78*M$10+N$10*N78+O$10*O78</f>
        <v>0</v>
      </c>
      <c r="Q78" s="111">
        <f>P81*1000/(MAX(P$17,P$25,P$33,P$41,P$49,P$57,P$65,P$73,P$81,P$89))</f>
        <v>0</v>
      </c>
      <c r="T78" s="39">
        <v>0</v>
      </c>
      <c r="U78" s="40">
        <v>0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26">
        <f>T78*T$10+U78*U$10+V78*V$10+W78*W$10+X78*X$10+Y78*Y$10+Z78*Z$10+AA78*AA$10+AB78*AB$10+AC78*AC$10+AD$10*AD78+AE$10*AE78</f>
        <v>0</v>
      </c>
      <c r="AG78" s="111" t="e">
        <f>AF81*1000/(MAX(AF$17,AF$25,AF$33,AF$41,AF$49,AF$57,AF$65,AF$73,AF$81,AF$89))</f>
        <v>#DIV/0!</v>
      </c>
      <c r="AJ78" s="39">
        <v>0</v>
      </c>
      <c r="AK78" s="40">
        <v>0</v>
      </c>
      <c r="AL78" s="40">
        <v>0</v>
      </c>
      <c r="AM78" s="40">
        <v>0</v>
      </c>
      <c r="AN78" s="40">
        <v>0</v>
      </c>
      <c r="AO78" s="40">
        <v>0</v>
      </c>
      <c r="AP78" s="40">
        <v>0</v>
      </c>
      <c r="AQ78" s="40">
        <v>0</v>
      </c>
      <c r="AR78" s="40">
        <v>0</v>
      </c>
      <c r="AS78" s="40">
        <v>0</v>
      </c>
      <c r="AT78" s="40">
        <v>0</v>
      </c>
      <c r="AU78" s="40">
        <v>0</v>
      </c>
      <c r="AV78" s="26">
        <f>AJ78*AJ$10+AK78*AK$10+AL78*AL$10+AM78*AM$10+AN78*AN$10+AO78*AO$10+AP78*AP$10+AQ78*AQ$10+AR78*AR$10+AS78*AS$10+AT$10*AT78+AU$10*AU78</f>
        <v>0</v>
      </c>
      <c r="AW78" s="111">
        <f>AV81*1000/(MAX(AV$17,AV$25,AV$33,AV$41,AV$49,AV$57,AV$65,AV$73,AV$81,AV$89))</f>
        <v>0</v>
      </c>
      <c r="AZ78" s="39">
        <v>0</v>
      </c>
      <c r="BA78" s="40">
        <v>0</v>
      </c>
      <c r="BB78" s="40">
        <v>0</v>
      </c>
      <c r="BC78" s="40">
        <v>0</v>
      </c>
      <c r="BD78" s="40">
        <v>0</v>
      </c>
      <c r="BE78" s="40">
        <v>0</v>
      </c>
      <c r="BF78" s="40">
        <v>0</v>
      </c>
      <c r="BG78" s="40">
        <v>0</v>
      </c>
      <c r="BH78" s="40">
        <v>0</v>
      </c>
      <c r="BI78" s="40">
        <v>0</v>
      </c>
      <c r="BJ78" s="40">
        <v>0</v>
      </c>
      <c r="BK78" s="40">
        <v>0</v>
      </c>
      <c r="BL78" s="26">
        <f>AZ78*AZ$10+BA78*BA$10+BB78*BB$10+BC78*BC$10+BD78*BD$10+BE78*BE$10+BF78*BF$10+BG78*BG$10+BH78*BH$10+BI78*BI$10+BJ$10*BJ78+BK$10*BK78</f>
        <v>0</v>
      </c>
      <c r="BM78" s="111">
        <f>BL81*1000/(MAX(BL$17,BL$25,BL$33,BL$41,BL$49,BL$57,BL$65,BL$73,BL$81,BL$89))</f>
        <v>0</v>
      </c>
      <c r="BP78" s="39">
        <v>0</v>
      </c>
      <c r="BQ78" s="40">
        <v>0</v>
      </c>
      <c r="BR78" s="40">
        <v>0</v>
      </c>
      <c r="BS78" s="40">
        <v>0</v>
      </c>
      <c r="BT78" s="40">
        <v>0</v>
      </c>
      <c r="BU78" s="40">
        <v>0</v>
      </c>
      <c r="BV78" s="40">
        <v>0</v>
      </c>
      <c r="BW78" s="40">
        <v>0</v>
      </c>
      <c r="BX78" s="40">
        <v>0</v>
      </c>
      <c r="BY78" s="40">
        <v>0</v>
      </c>
      <c r="BZ78" s="40">
        <v>0</v>
      </c>
      <c r="CA78" s="40">
        <v>0</v>
      </c>
      <c r="CB78" s="26">
        <f>BP78*BP$10+BQ78*BQ$10+BR78*BR$10+BS78*BS$10+BT78*BT$10+BU78*BU$10+BV78*BV$10+BW78*BW$10+BX78*BX$10+BY78*BY$10+BZ$10*BZ78+CA$10*CA78</f>
        <v>0</v>
      </c>
      <c r="CC78" s="111">
        <f>CB81*1000/(MAX(CB$17,CB$25,CB$33,CB$41,CB$49,CB$57,CB$65,CB$73,CB$81,CB$89))</f>
        <v>0</v>
      </c>
    </row>
    <row r="79" spans="1:81" ht="12.75" customHeight="1" x14ac:dyDescent="0.2">
      <c r="A79" s="137"/>
      <c r="B79" s="141"/>
      <c r="C79" s="142"/>
      <c r="D79" s="41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27">
        <f>D79*D$10+E79*E$10+F79*F$10+G79*G$10+H79*H$10+I79*I$10+J79*J$10+K79*K$10+L79*L$10+M79*M$10+N$10*N79+O$10*O79</f>
        <v>0</v>
      </c>
      <c r="Q79" s="112"/>
      <c r="T79" s="41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27">
        <f>T79*T$10+U79*U$10+V79*V$10+W79*W$10+X79*X$10+Y79*Y$10+Z79*Z$10+AA79*AA$10+AB79*AB$10+AC79*AC$10+AD$10*AD79+AE$10*AE79</f>
        <v>0</v>
      </c>
      <c r="AG79" s="112"/>
      <c r="AJ79" s="41">
        <v>0</v>
      </c>
      <c r="AK79" s="42">
        <v>0</v>
      </c>
      <c r="AL79" s="42">
        <v>0</v>
      </c>
      <c r="AM79" s="42">
        <v>0</v>
      </c>
      <c r="AN79" s="42">
        <v>0</v>
      </c>
      <c r="AO79" s="42">
        <v>0</v>
      </c>
      <c r="AP79" s="42">
        <v>0</v>
      </c>
      <c r="AQ79" s="42">
        <v>0</v>
      </c>
      <c r="AR79" s="42">
        <v>0</v>
      </c>
      <c r="AS79" s="42">
        <v>0</v>
      </c>
      <c r="AT79" s="42">
        <v>0</v>
      </c>
      <c r="AU79" s="42">
        <v>0</v>
      </c>
      <c r="AV79" s="27">
        <f>AJ79*AJ$10+AK79*AK$10+AL79*AL$10+AM79*AM$10+AN79*AN$10+AO79*AO$10+AP79*AP$10+AQ79*AQ$10+AR79*AR$10+AS79*AS$10+AT$10*AT79+AU$10*AU79</f>
        <v>0</v>
      </c>
      <c r="AW79" s="112"/>
      <c r="AZ79" s="41">
        <v>0</v>
      </c>
      <c r="BA79" s="42">
        <v>0</v>
      </c>
      <c r="BB79" s="42">
        <v>0</v>
      </c>
      <c r="BC79" s="42">
        <v>0</v>
      </c>
      <c r="BD79" s="42">
        <v>0</v>
      </c>
      <c r="BE79" s="42">
        <v>0</v>
      </c>
      <c r="BF79" s="42">
        <v>0</v>
      </c>
      <c r="BG79" s="42">
        <v>0</v>
      </c>
      <c r="BH79" s="42">
        <v>0</v>
      </c>
      <c r="BI79" s="42">
        <v>0</v>
      </c>
      <c r="BJ79" s="42">
        <v>0</v>
      </c>
      <c r="BK79" s="42">
        <v>0</v>
      </c>
      <c r="BL79" s="27">
        <f>AZ79*AZ$10+BA79*BA$10+BB79*BB$10+BC79*BC$10+BD79*BD$10+BE79*BE$10+BF79*BF$10+BG79*BG$10+BH79*BH$10+BI79*BI$10+BJ$10*BJ79+BK$10*BK79</f>
        <v>0</v>
      </c>
      <c r="BM79" s="112"/>
      <c r="BP79" s="41">
        <v>0</v>
      </c>
      <c r="BQ79" s="42">
        <v>0</v>
      </c>
      <c r="BR79" s="42">
        <v>0</v>
      </c>
      <c r="BS79" s="42">
        <v>0</v>
      </c>
      <c r="BT79" s="42">
        <v>0</v>
      </c>
      <c r="BU79" s="42">
        <v>0</v>
      </c>
      <c r="BV79" s="42">
        <v>0</v>
      </c>
      <c r="BW79" s="42">
        <v>0</v>
      </c>
      <c r="BX79" s="42">
        <v>0</v>
      </c>
      <c r="BY79" s="42">
        <v>0</v>
      </c>
      <c r="BZ79" s="42">
        <v>0</v>
      </c>
      <c r="CA79" s="42">
        <v>0</v>
      </c>
      <c r="CB79" s="27">
        <f>BP79*BP$10+BQ79*BQ$10+BR79*BR$10+BS79*BS$10+BT79*BT$10+BU79*BU$10+BV79*BV$10+BW79*BW$10+BX79*BX$10+BY79*BY$10+BZ$10*BZ79+CA$10*CA79</f>
        <v>0</v>
      </c>
      <c r="CC79" s="112"/>
    </row>
    <row r="80" spans="1:81" ht="12.75" customHeight="1" x14ac:dyDescent="0.2">
      <c r="A80" s="137"/>
      <c r="B80" s="141"/>
      <c r="C80" s="142"/>
      <c r="D80" s="41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27">
        <f>D80*D$10+E80*E$10+F80*F$10+G80*G$10+H80*H$10+I80*I$10+J80*J$10+K80*K$10+L80*L$10+M80*M$10+N$10*N80+O$10*O80</f>
        <v>0</v>
      </c>
      <c r="Q80" s="112"/>
      <c r="T80" s="41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  <c r="AF80" s="27">
        <f>T80*T$10+U80*U$10+V80*V$10+W80*W$10+X80*X$10+Y80*Y$10+Z80*Z$10+AA80*AA$10+AB80*AB$10+AC80*AC$10+AD$10*AD80+AE$10*AE80</f>
        <v>0</v>
      </c>
      <c r="AG80" s="112"/>
      <c r="AJ80" s="41">
        <v>0</v>
      </c>
      <c r="AK80" s="42">
        <v>0</v>
      </c>
      <c r="AL80" s="42">
        <v>0</v>
      </c>
      <c r="AM80" s="42">
        <v>0</v>
      </c>
      <c r="AN80" s="42">
        <v>0</v>
      </c>
      <c r="AO80" s="42">
        <v>0</v>
      </c>
      <c r="AP80" s="42">
        <v>0</v>
      </c>
      <c r="AQ80" s="42">
        <v>0</v>
      </c>
      <c r="AR80" s="42">
        <v>0</v>
      </c>
      <c r="AS80" s="42">
        <v>0</v>
      </c>
      <c r="AT80" s="42">
        <v>0</v>
      </c>
      <c r="AU80" s="42">
        <v>0</v>
      </c>
      <c r="AV80" s="27">
        <f>AJ80*AJ$10+AK80*AK$10+AL80*AL$10+AM80*AM$10+AN80*AN$10+AO80*AO$10+AP80*AP$10+AQ80*AQ$10+AR80*AR$10+AS80*AS$10+AT$10*AT80+AU$10*AU80</f>
        <v>0</v>
      </c>
      <c r="AW80" s="112"/>
      <c r="AZ80" s="41">
        <v>0</v>
      </c>
      <c r="BA80" s="42">
        <v>0</v>
      </c>
      <c r="BB80" s="42">
        <v>0</v>
      </c>
      <c r="BC80" s="42">
        <v>0</v>
      </c>
      <c r="BD80" s="42">
        <v>0</v>
      </c>
      <c r="BE80" s="42">
        <v>0</v>
      </c>
      <c r="BF80" s="42">
        <v>0</v>
      </c>
      <c r="BG80" s="42">
        <v>0</v>
      </c>
      <c r="BH80" s="42">
        <v>0</v>
      </c>
      <c r="BI80" s="42">
        <v>0</v>
      </c>
      <c r="BJ80" s="42">
        <v>0</v>
      </c>
      <c r="BK80" s="42">
        <v>0</v>
      </c>
      <c r="BL80" s="27">
        <f>AZ80*AZ$10+BA80*BA$10+BB80*BB$10+BC80*BC$10+BD80*BD$10+BE80*BE$10+BF80*BF$10+BG80*BG$10+BH80*BH$10+BI80*BI$10+BJ$10*BJ80+BK$10*BK80</f>
        <v>0</v>
      </c>
      <c r="BM80" s="112"/>
      <c r="BP80" s="41">
        <v>0</v>
      </c>
      <c r="BQ80" s="42">
        <v>0</v>
      </c>
      <c r="BR80" s="42">
        <v>0</v>
      </c>
      <c r="BS80" s="42">
        <v>0</v>
      </c>
      <c r="BT80" s="42">
        <v>0</v>
      </c>
      <c r="BU80" s="42">
        <v>0</v>
      </c>
      <c r="BV80" s="42">
        <v>0</v>
      </c>
      <c r="BW80" s="42">
        <v>0</v>
      </c>
      <c r="BX80" s="42">
        <v>0</v>
      </c>
      <c r="BY80" s="42">
        <v>0</v>
      </c>
      <c r="BZ80" s="42">
        <v>0</v>
      </c>
      <c r="CA80" s="42">
        <v>0</v>
      </c>
      <c r="CB80" s="27">
        <f>BP80*BP$10+BQ80*BQ$10+BR80*BR$10+BS80*BS$10+BT80*BT$10+BU80*BU$10+BV80*BV$10+BW80*BW$10+BX80*BX$10+BY80*BY$10+BZ$10*BZ80+CA$10*CA80</f>
        <v>0</v>
      </c>
      <c r="CC80" s="112"/>
    </row>
    <row r="81" spans="1:81" ht="15" customHeight="1" thickBot="1" x14ac:dyDescent="0.3">
      <c r="A81" s="137"/>
      <c r="B81" s="141"/>
      <c r="C81" s="142"/>
      <c r="D81" s="47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6">
        <f>P78+P79+P80</f>
        <v>0</v>
      </c>
      <c r="Q81" s="113"/>
      <c r="T81" s="47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6">
        <f>AF78+AF79+AF80</f>
        <v>0</v>
      </c>
      <c r="AG81" s="113"/>
      <c r="AJ81" s="47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6">
        <f>AV78+AV79+AV80</f>
        <v>0</v>
      </c>
      <c r="AW81" s="113"/>
      <c r="AZ81" s="47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6">
        <f>BL78+BL79+BL80</f>
        <v>0</v>
      </c>
      <c r="BM81" s="113"/>
      <c r="BP81" s="47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6">
        <f>CB78+CB79+CB80</f>
        <v>0</v>
      </c>
      <c r="CC81" s="113"/>
    </row>
    <row r="82" spans="1:81" ht="14.25" customHeight="1" x14ac:dyDescent="0.2">
      <c r="A82" s="137"/>
      <c r="B82" s="141"/>
      <c r="C82" s="142"/>
      <c r="D82" s="10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27">
        <f>D82*D$11+E82*E$11+F82*F$11+G82*G$11+H82*H$11+I82*I$11+J82*J$11+K82*K$11+L82*L$11+M82*M$11+N$11*N82+O$11*O82</f>
        <v>0</v>
      </c>
      <c r="Q82" s="114">
        <f>P85*1000/(MAX(P$21,P$29,P$37,P$45,P$53,P$61,P$69,P$77,P$85,P$93))</f>
        <v>0</v>
      </c>
      <c r="T82" s="10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27">
        <f>T82*T$11+U82*U$11+V82*V$11+W82*W$11+X82*X$11+Y82*Y$11+Z82*Z$11+AA82*AA$11+AB82*AB$11+AC82*AC$11+AD$11*AD82+AE$11*AE82</f>
        <v>0</v>
      </c>
      <c r="AG82" s="114" t="e">
        <f>AF85*1000/(MAX(AF$21,AF$29,AF$37,AF$45,AF$53,AF$61,AF$69,AF$77,AF$85,AF$93))</f>
        <v>#DIV/0!</v>
      </c>
      <c r="AJ82" s="10">
        <v>0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  <c r="AV82" s="27">
        <f>AJ82*AJ$11+AK82*AK$11+AL82*AL$11+AM82*AM$11+AN82*AN$11+AO82*AO$11+AP82*AP$11+AQ82*AQ$11+AR82*AR$11+AS82*AS$11+AT$11*AT82+AU$11*AU82</f>
        <v>0</v>
      </c>
      <c r="AW82" s="114" t="e">
        <f>AV85*1000/(MAX(AV$21,AV$29,AV$37,AV$45,AV$53,AV$61,AV$69,AV$77,AV$85,AV$93))</f>
        <v>#DIV/0!</v>
      </c>
      <c r="AZ82" s="10">
        <v>0</v>
      </c>
      <c r="BA82" s="11">
        <v>0</v>
      </c>
      <c r="BB82" s="11">
        <v>0</v>
      </c>
      <c r="BC82" s="11">
        <v>0</v>
      </c>
      <c r="BD82" s="11">
        <v>0</v>
      </c>
      <c r="BE82" s="11">
        <v>0</v>
      </c>
      <c r="BF82" s="11">
        <v>0</v>
      </c>
      <c r="BG82" s="11">
        <v>0</v>
      </c>
      <c r="BH82" s="11">
        <v>0</v>
      </c>
      <c r="BI82" s="11">
        <v>0</v>
      </c>
      <c r="BJ82" s="11">
        <v>0</v>
      </c>
      <c r="BK82" s="11">
        <v>0</v>
      </c>
      <c r="BL82" s="27">
        <f>AZ82*AZ$11+BA82*BA$11+BB82*BB$11+BC82*BC$11+BD82*BD$11+BE82*BE$11+BF82*BF$11+BG82*BG$11+BH82*BH$11+BI82*BI$11+BJ$11*BJ82+BK$11*BK82</f>
        <v>0</v>
      </c>
      <c r="BM82" s="114" t="e">
        <f>BL85*1000/(MAX(BL$21,BL$29,BL$37,BL$45,BL$53,BL$61,BL$69,BL$77,BL$85,BL$93))</f>
        <v>#DIV/0!</v>
      </c>
      <c r="BP82" s="10">
        <v>0</v>
      </c>
      <c r="BQ82" s="11">
        <v>0</v>
      </c>
      <c r="BR82" s="11">
        <v>0</v>
      </c>
      <c r="BS82" s="11">
        <v>0</v>
      </c>
      <c r="BT82" s="11">
        <v>0</v>
      </c>
      <c r="BU82" s="11">
        <v>0</v>
      </c>
      <c r="BV82" s="11">
        <v>0</v>
      </c>
      <c r="BW82" s="11">
        <v>0</v>
      </c>
      <c r="BX82" s="11">
        <v>0</v>
      </c>
      <c r="BY82" s="11">
        <v>0</v>
      </c>
      <c r="BZ82" s="11">
        <v>0</v>
      </c>
      <c r="CA82" s="11">
        <v>0</v>
      </c>
      <c r="CB82" s="27">
        <f>BP82*BP$11+BQ82*BQ$11+BR82*BR$11+BS82*BS$11+BT82*BT$11+BU82*BU$11+BV82*BV$11+BW82*BW$11+BX82*BX$11+BY82*BY$11+BZ$11*BZ82+CA$11*CA82</f>
        <v>0</v>
      </c>
      <c r="CC82" s="114">
        <f>CB85*1000/(MAX(CB$21,CB$29,CB$37,CB$45,CB$53,CB$61,CB$69,CB$77,CB$85,CB$93))</f>
        <v>0</v>
      </c>
    </row>
    <row r="83" spans="1:81" ht="12.75" customHeight="1" thickBot="1" x14ac:dyDescent="0.25">
      <c r="A83" s="137"/>
      <c r="B83" s="141"/>
      <c r="C83" s="142"/>
      <c r="D83" s="13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7">
        <f>D83*D$11+E83*E$11+F83*F$11+G83*G$11+H83*H$11+I83*I$11+J83*J$11+K83*K$11+L83*L$11+M83*M$11+N$11*N83+O$11*O83</f>
        <v>0</v>
      </c>
      <c r="Q83" s="115"/>
      <c r="T83" s="13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27">
        <f>T83*T$11+U83*U$11+V83*V$11+W83*W$11+X83*X$11+Y83*Y$11+Z83*Z$11+AA83*AA$11+AB83*AB$11+AC83*AC$11+AD$11*AD83+AE$11*AE83</f>
        <v>0</v>
      </c>
      <c r="AG83" s="115"/>
      <c r="AJ83" s="13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27">
        <f>AJ83*AJ$11+AK83*AK$11+AL83*AL$11+AM83*AM$11+AN83*AN$11+AO83*AO$11+AP83*AP$11+AQ83*AQ$11+AR83*AR$11+AS83*AS$11+AT$11*AT83+AU$11*AU83</f>
        <v>0</v>
      </c>
      <c r="AW83" s="115"/>
      <c r="AZ83" s="13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27">
        <f>AZ83*AZ$11+BA83*BA$11+BB83*BB$11+BC83*BC$11+BD83*BD$11+BE83*BE$11+BF83*BF$11+BG83*BG$11+BH83*BH$11+BI83*BI$11+BJ$11*BJ83+BK$11*BK83</f>
        <v>0</v>
      </c>
      <c r="BM83" s="115"/>
      <c r="BP83" s="13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27">
        <f>BP83*BP$11+BQ83*BQ$11+BR83*BR$11+BS83*BS$11+BT83*BT$11+BU83*BU$11+BV83*BV$11+BW83*BW$11+BX83*BX$11+BY83*BY$11+BZ$11*BZ83+CA$11*CA83</f>
        <v>0</v>
      </c>
      <c r="CC83" s="115"/>
    </row>
    <row r="84" spans="1:81" ht="12.75" customHeight="1" thickBot="1" x14ac:dyDescent="0.25">
      <c r="A84" s="137"/>
      <c r="B84" s="36" t="s">
        <v>9</v>
      </c>
      <c r="C84" s="36" t="s">
        <v>91</v>
      </c>
      <c r="D84" s="13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7">
        <f>D84*D$11+E84*E$11+F84*F$11+G84*G$11+H84*H$11+I84*I$11+J84*J$11+K84*K$11+L84*L$11+M84*M$11+N$11*N84+O$11*O84</f>
        <v>0</v>
      </c>
      <c r="Q84" s="115"/>
      <c r="T84" s="13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27">
        <f>T84*T$11+U84*U$11+V84*V$11+W84*W$11+X84*X$11+Y84*Y$11+Z84*Z$11+AA84*AA$11+AB84*AB$11+AC84*AC$11+AD$11*AD84+AE$11*AE84</f>
        <v>0</v>
      </c>
      <c r="AG84" s="115"/>
      <c r="AJ84" s="13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27">
        <f>AJ84*AJ$11+AK84*AK$11+AL84*AL$11+AM84*AM$11+AN84*AN$11+AO84*AO$11+AP84*AP$11+AQ84*AQ$11+AR84*AR$11+AS84*AS$11+AT$11*AT84+AU$11*AU84</f>
        <v>0</v>
      </c>
      <c r="AW84" s="115"/>
      <c r="AZ84" s="13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27">
        <f>AZ84*AZ$11+BA84*BA$11+BB84*BB$11+BC84*BC$11+BD84*BD$11+BE84*BE$11+BF84*BF$11+BG84*BG$11+BH84*BH$11+BI84*BI$11+BJ$11*BJ84+BK$11*BK84</f>
        <v>0</v>
      </c>
      <c r="BM84" s="115"/>
      <c r="BP84" s="13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27">
        <f>BP84*BP$11+BQ84*BQ$11+BR84*BR$11+BS84*BS$11+BT84*BT$11+BU84*BU$11+BV84*BV$11+BW84*BW$11+BX84*BX$11+BY84*BY$11+BZ$11*BZ84+CA$11*CA84</f>
        <v>0</v>
      </c>
      <c r="CC84" s="115"/>
    </row>
    <row r="85" spans="1:81" ht="15" customHeight="1" thickBot="1" x14ac:dyDescent="0.3">
      <c r="A85" s="138"/>
      <c r="B85" s="37">
        <f>Q78</f>
        <v>0</v>
      </c>
      <c r="C85" s="38">
        <f>Q82</f>
        <v>0</v>
      </c>
      <c r="D85" s="47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35">
        <f>P82+P83+P84</f>
        <v>0</v>
      </c>
      <c r="Q85" s="116"/>
      <c r="T85" s="47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35">
        <f>AF82+AF83+AF84</f>
        <v>0</v>
      </c>
      <c r="AG85" s="116"/>
      <c r="AJ85" s="47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35">
        <f>AV82+AV83+AV84</f>
        <v>0</v>
      </c>
      <c r="AW85" s="116"/>
      <c r="AZ85" s="47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35">
        <f>BL82+BL83+BL84</f>
        <v>0</v>
      </c>
      <c r="BM85" s="116"/>
      <c r="BP85" s="47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35">
        <f>CB82+CB83+CB84</f>
        <v>0</v>
      </c>
      <c r="CC85" s="116"/>
    </row>
    <row r="86" spans="1:81" ht="14.25" customHeight="1" x14ac:dyDescent="0.2">
      <c r="A86" s="136" t="e">
        <f>Clasifficación!#REF!</f>
        <v>#REF!</v>
      </c>
      <c r="B86" s="139" t="e">
        <f>Clasifficación!#REF!</f>
        <v>#REF!</v>
      </c>
      <c r="C86" s="140"/>
      <c r="D86" s="39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26">
        <f>D86*D$10+E86*E$10+F86*F$10+G86*G$10+H86*H$10+I86*I$10+J86*J$10+K86*K$10+L86*L$10+M86*M$10+N$10*N86+O$10*O86</f>
        <v>0</v>
      </c>
      <c r="Q86" s="111">
        <f>P89*1000/(MAX(P$17,P$25,P$33,P$41,P$49,P$57,P$65,P$73,P$81,P$89))</f>
        <v>0</v>
      </c>
      <c r="T86" s="39">
        <v>0</v>
      </c>
      <c r="U86" s="40">
        <v>0</v>
      </c>
      <c r="V86" s="40">
        <v>0</v>
      </c>
      <c r="W86" s="40">
        <v>0</v>
      </c>
      <c r="X86" s="40">
        <v>0</v>
      </c>
      <c r="Y86" s="40">
        <v>0</v>
      </c>
      <c r="Z86" s="40">
        <v>0</v>
      </c>
      <c r="AA86" s="40">
        <v>0</v>
      </c>
      <c r="AB86" s="40">
        <v>0</v>
      </c>
      <c r="AC86" s="40">
        <v>0</v>
      </c>
      <c r="AD86" s="40">
        <v>0</v>
      </c>
      <c r="AE86" s="40">
        <v>0</v>
      </c>
      <c r="AF86" s="26">
        <f>T86*T$10+U86*U$10+V86*V$10+W86*W$10+X86*X$10+Y86*Y$10+Z86*Z$10+AA86*AA$10+AB86*AB$10+AC86*AC$10+AD$10*AD86+AE$10*AE86</f>
        <v>0</v>
      </c>
      <c r="AG86" s="111" t="e">
        <f>AF89*1000/(MAX(AF$17,AF$25,AF$33,AF$41,AF$49,AF$57,AF$65,AF$73,AF$81,AF$89))</f>
        <v>#DIV/0!</v>
      </c>
      <c r="AJ86" s="39">
        <v>0</v>
      </c>
      <c r="AK86" s="40">
        <v>0</v>
      </c>
      <c r="AL86" s="40">
        <v>0</v>
      </c>
      <c r="AM86" s="40">
        <v>0</v>
      </c>
      <c r="AN86" s="40">
        <v>0</v>
      </c>
      <c r="AO86" s="40">
        <v>0</v>
      </c>
      <c r="AP86" s="40">
        <v>0</v>
      </c>
      <c r="AQ86" s="40">
        <v>0</v>
      </c>
      <c r="AR86" s="40">
        <v>0</v>
      </c>
      <c r="AS86" s="40">
        <v>0</v>
      </c>
      <c r="AT86" s="40">
        <v>0</v>
      </c>
      <c r="AU86" s="40">
        <v>0</v>
      </c>
      <c r="AV86" s="26">
        <f>AJ86*AJ$10+AK86*AK$10+AL86*AL$10+AM86*AM$10+AN86*AN$10+AO86*AO$10+AP86*AP$10+AQ86*AQ$10+AR86*AR$10+AS86*AS$10+AT$10*AT86+AU$10*AU86</f>
        <v>0</v>
      </c>
      <c r="AW86" s="111">
        <f>AV89*1000/(MAX(AV$17,AV$25,AV$33,AV$41,AV$49,AV$57,AV$65,AV$73,AV$81,AV$89))</f>
        <v>0</v>
      </c>
      <c r="AZ86" s="39">
        <v>0</v>
      </c>
      <c r="BA86" s="40">
        <v>0</v>
      </c>
      <c r="BB86" s="40">
        <v>0</v>
      </c>
      <c r="BC86" s="40">
        <v>0</v>
      </c>
      <c r="BD86" s="40">
        <v>0</v>
      </c>
      <c r="BE86" s="40">
        <v>0</v>
      </c>
      <c r="BF86" s="40">
        <v>0</v>
      </c>
      <c r="BG86" s="40">
        <v>0</v>
      </c>
      <c r="BH86" s="40">
        <v>0</v>
      </c>
      <c r="BI86" s="40">
        <v>0</v>
      </c>
      <c r="BJ86" s="40">
        <v>0</v>
      </c>
      <c r="BK86" s="40">
        <v>0</v>
      </c>
      <c r="BL86" s="26">
        <f>AZ86*AZ$10+BA86*BA$10+BB86*BB$10+BC86*BC$10+BD86*BD$10+BE86*BE$10+BF86*BF$10+BG86*BG$10+BH86*BH$10+BI86*BI$10+BJ$10*BJ86+BK$10*BK86</f>
        <v>0</v>
      </c>
      <c r="BM86" s="111">
        <f>BL89*1000/(MAX(BL$17,BL$25,BL$33,BL$41,BL$49,BL$57,BL$65,BL$73,BL$81,BL$89))</f>
        <v>0</v>
      </c>
      <c r="BP86" s="39">
        <v>0</v>
      </c>
      <c r="BQ86" s="40">
        <v>0</v>
      </c>
      <c r="BR86" s="40">
        <v>0</v>
      </c>
      <c r="BS86" s="40">
        <v>0</v>
      </c>
      <c r="BT86" s="40">
        <v>0</v>
      </c>
      <c r="BU86" s="40">
        <v>0</v>
      </c>
      <c r="BV86" s="40">
        <v>0</v>
      </c>
      <c r="BW86" s="40">
        <v>0</v>
      </c>
      <c r="BX86" s="40">
        <v>0</v>
      </c>
      <c r="BY86" s="40">
        <v>0</v>
      </c>
      <c r="BZ86" s="40">
        <v>0</v>
      </c>
      <c r="CA86" s="40">
        <v>0</v>
      </c>
      <c r="CB86" s="26">
        <f>BP86*BP$10+BQ86*BQ$10+BR86*BR$10+BS86*BS$10+BT86*BT$10+BU86*BU$10+BV86*BV$10+BW86*BW$10+BX86*BX$10+BY86*BY$10+BZ$10*BZ86+CA$10*CA86</f>
        <v>0</v>
      </c>
      <c r="CC86" s="111">
        <f>CB89*1000/(MAX(CB$17,CB$25,CB$33,CB$41,CB$49,CB$57,CB$65,CB$73,CB$81,CB$89))</f>
        <v>0</v>
      </c>
    </row>
    <row r="87" spans="1:81" ht="12.75" customHeight="1" x14ac:dyDescent="0.2">
      <c r="A87" s="137"/>
      <c r="B87" s="141"/>
      <c r="C87" s="142"/>
      <c r="D87" s="41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27">
        <f>D87*D$10+E87*E$10+F87*F$10+G87*G$10+H87*H$10+I87*I$10+J87*J$10+K87*K$10+L87*L$10+M87*M$10+N$10*N87+O$10*O87</f>
        <v>0</v>
      </c>
      <c r="Q87" s="112"/>
      <c r="T87" s="41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  <c r="AF87" s="27">
        <f>T87*T$10+U87*U$10+V87*V$10+W87*W$10+X87*X$10+Y87*Y$10+Z87*Z$10+AA87*AA$10+AB87*AB$10+AC87*AC$10+AD$10*AD87+AE$10*AE87</f>
        <v>0</v>
      </c>
      <c r="AG87" s="112"/>
      <c r="AJ87" s="41">
        <v>0</v>
      </c>
      <c r="AK87" s="42">
        <v>0</v>
      </c>
      <c r="AL87" s="42">
        <v>0</v>
      </c>
      <c r="AM87" s="42">
        <v>0</v>
      </c>
      <c r="AN87" s="42">
        <v>0</v>
      </c>
      <c r="AO87" s="42">
        <v>0</v>
      </c>
      <c r="AP87" s="42">
        <v>0</v>
      </c>
      <c r="AQ87" s="42">
        <v>0</v>
      </c>
      <c r="AR87" s="42">
        <v>0</v>
      </c>
      <c r="AS87" s="42">
        <v>0</v>
      </c>
      <c r="AT87" s="42">
        <v>0</v>
      </c>
      <c r="AU87" s="42">
        <v>0</v>
      </c>
      <c r="AV87" s="27">
        <f>AJ87*AJ$10+AK87*AK$10+AL87*AL$10+AM87*AM$10+AN87*AN$10+AO87*AO$10+AP87*AP$10+AQ87*AQ$10+AR87*AR$10+AS87*AS$10+AT$10*AT87+AU$10*AU87</f>
        <v>0</v>
      </c>
      <c r="AW87" s="112"/>
      <c r="AZ87" s="41">
        <v>0</v>
      </c>
      <c r="BA87" s="42">
        <v>0</v>
      </c>
      <c r="BB87" s="42">
        <v>0</v>
      </c>
      <c r="BC87" s="42">
        <v>0</v>
      </c>
      <c r="BD87" s="42">
        <v>0</v>
      </c>
      <c r="BE87" s="42">
        <v>0</v>
      </c>
      <c r="BF87" s="42">
        <v>0</v>
      </c>
      <c r="BG87" s="42">
        <v>0</v>
      </c>
      <c r="BH87" s="42">
        <v>0</v>
      </c>
      <c r="BI87" s="42">
        <v>0</v>
      </c>
      <c r="BJ87" s="42">
        <v>0</v>
      </c>
      <c r="BK87" s="42">
        <v>0</v>
      </c>
      <c r="BL87" s="27">
        <f>AZ87*AZ$10+BA87*BA$10+BB87*BB$10+BC87*BC$10+BD87*BD$10+BE87*BE$10+BF87*BF$10+BG87*BG$10+BH87*BH$10+BI87*BI$10+BJ$10*BJ87+BK$10*BK87</f>
        <v>0</v>
      </c>
      <c r="BM87" s="112"/>
      <c r="BP87" s="41">
        <v>0</v>
      </c>
      <c r="BQ87" s="42">
        <v>0</v>
      </c>
      <c r="BR87" s="42">
        <v>0</v>
      </c>
      <c r="BS87" s="42">
        <v>0</v>
      </c>
      <c r="BT87" s="42">
        <v>0</v>
      </c>
      <c r="BU87" s="42">
        <v>0</v>
      </c>
      <c r="BV87" s="42">
        <v>0</v>
      </c>
      <c r="BW87" s="42">
        <v>0</v>
      </c>
      <c r="BX87" s="42">
        <v>0</v>
      </c>
      <c r="BY87" s="42">
        <v>0</v>
      </c>
      <c r="BZ87" s="42">
        <v>0</v>
      </c>
      <c r="CA87" s="42">
        <v>0</v>
      </c>
      <c r="CB87" s="27">
        <f>BP87*BP$10+BQ87*BQ$10+BR87*BR$10+BS87*BS$10+BT87*BT$10+BU87*BU$10+BV87*BV$10+BW87*BW$10+BX87*BX$10+BY87*BY$10+BZ$10*BZ87+CA$10*CA87</f>
        <v>0</v>
      </c>
      <c r="CC87" s="112"/>
    </row>
    <row r="88" spans="1:81" ht="12.75" customHeight="1" x14ac:dyDescent="0.2">
      <c r="A88" s="137"/>
      <c r="B88" s="141"/>
      <c r="C88" s="142"/>
      <c r="D88" s="41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27">
        <f>D88*D$10+E88*E$10+F88*F$10+G88*G$10+H88*H$10+I88*I$10+J88*J$10+K88*K$10+L88*L$10+M88*M$10+N$10*N88+O$10*O88</f>
        <v>0</v>
      </c>
      <c r="Q88" s="112"/>
      <c r="T88" s="41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  <c r="AF88" s="27">
        <f>T88*T$10+U88*U$10+V88*V$10+W88*W$10+X88*X$10+Y88*Y$10+Z88*Z$10+AA88*AA$10+AB88*AB$10+AC88*AC$10+AD$10*AD88+AE$10*AE88</f>
        <v>0</v>
      </c>
      <c r="AG88" s="112"/>
      <c r="AJ88" s="41">
        <v>0</v>
      </c>
      <c r="AK88" s="42">
        <v>0</v>
      </c>
      <c r="AL88" s="42">
        <v>0</v>
      </c>
      <c r="AM88" s="42">
        <v>0</v>
      </c>
      <c r="AN88" s="42">
        <v>0</v>
      </c>
      <c r="AO88" s="42">
        <v>0</v>
      </c>
      <c r="AP88" s="42">
        <v>0</v>
      </c>
      <c r="AQ88" s="42">
        <v>0</v>
      </c>
      <c r="AR88" s="42">
        <v>0</v>
      </c>
      <c r="AS88" s="42">
        <v>0</v>
      </c>
      <c r="AT88" s="42">
        <v>0</v>
      </c>
      <c r="AU88" s="42">
        <v>0</v>
      </c>
      <c r="AV88" s="27">
        <f>AJ88*AJ$10+AK88*AK$10+AL88*AL$10+AM88*AM$10+AN88*AN$10+AO88*AO$10+AP88*AP$10+AQ88*AQ$10+AR88*AR$10+AS88*AS$10+AT$10*AT88+AU$10*AU88</f>
        <v>0</v>
      </c>
      <c r="AW88" s="112"/>
      <c r="AZ88" s="41">
        <v>0</v>
      </c>
      <c r="BA88" s="42">
        <v>0</v>
      </c>
      <c r="BB88" s="42">
        <v>0</v>
      </c>
      <c r="BC88" s="42">
        <v>0</v>
      </c>
      <c r="BD88" s="42">
        <v>0</v>
      </c>
      <c r="BE88" s="42">
        <v>0</v>
      </c>
      <c r="BF88" s="42">
        <v>0</v>
      </c>
      <c r="BG88" s="42">
        <v>0</v>
      </c>
      <c r="BH88" s="42">
        <v>0</v>
      </c>
      <c r="BI88" s="42">
        <v>0</v>
      </c>
      <c r="BJ88" s="42">
        <v>0</v>
      </c>
      <c r="BK88" s="42">
        <v>0</v>
      </c>
      <c r="BL88" s="27">
        <f>AZ88*AZ$10+BA88*BA$10+BB88*BB$10+BC88*BC$10+BD88*BD$10+BE88*BE$10+BF88*BF$10+BG88*BG$10+BH88*BH$10+BI88*BI$10+BJ$10*BJ88+BK$10*BK88</f>
        <v>0</v>
      </c>
      <c r="BM88" s="112"/>
      <c r="BP88" s="41">
        <v>0</v>
      </c>
      <c r="BQ88" s="42">
        <v>0</v>
      </c>
      <c r="BR88" s="42">
        <v>0</v>
      </c>
      <c r="BS88" s="42">
        <v>0</v>
      </c>
      <c r="BT88" s="42">
        <v>0</v>
      </c>
      <c r="BU88" s="42">
        <v>0</v>
      </c>
      <c r="BV88" s="42">
        <v>0</v>
      </c>
      <c r="BW88" s="42">
        <v>0</v>
      </c>
      <c r="BX88" s="42">
        <v>0</v>
      </c>
      <c r="BY88" s="42">
        <v>0</v>
      </c>
      <c r="BZ88" s="42">
        <v>0</v>
      </c>
      <c r="CA88" s="42">
        <v>0</v>
      </c>
      <c r="CB88" s="27">
        <f>BP88*BP$10+BQ88*BQ$10+BR88*BR$10+BS88*BS$10+BT88*BT$10+BU88*BU$10+BV88*BV$10+BW88*BW$10+BX88*BX$10+BY88*BY$10+BZ$10*BZ88+CA$10*CA88</f>
        <v>0</v>
      </c>
      <c r="CC88" s="112"/>
    </row>
    <row r="89" spans="1:81" ht="15" customHeight="1" thickBot="1" x14ac:dyDescent="0.3">
      <c r="A89" s="137"/>
      <c r="B89" s="141"/>
      <c r="C89" s="142"/>
      <c r="D89" s="47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6">
        <f>P86+P87+P88</f>
        <v>0</v>
      </c>
      <c r="Q89" s="113"/>
      <c r="T89" s="47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6">
        <f>AF86+AF87+AF88</f>
        <v>0</v>
      </c>
      <c r="AG89" s="113"/>
      <c r="AJ89" s="47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6">
        <f>AV86+AV87+AV88</f>
        <v>0</v>
      </c>
      <c r="AW89" s="113"/>
      <c r="AZ89" s="47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6">
        <f>BL86+BL87+BL88</f>
        <v>0</v>
      </c>
      <c r="BM89" s="113"/>
      <c r="BP89" s="47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6">
        <f>CB86+CB87+CB88</f>
        <v>0</v>
      </c>
      <c r="CC89" s="113"/>
    </row>
    <row r="90" spans="1:81" ht="14.25" customHeight="1" x14ac:dyDescent="0.2">
      <c r="A90" s="137"/>
      <c r="B90" s="141"/>
      <c r="C90" s="142"/>
      <c r="D90" s="10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27">
        <f>D90*D$11+E90*E$11+F90*F$11+G90*G$11+H90*H$11+I90*I$11+J90*J$11+K90*K$11+L90*L$11+M90*M$11+N$11*N90+O$11*O90</f>
        <v>0</v>
      </c>
      <c r="Q90" s="114">
        <f>P93*1000/(MAX(P$21,P$29,P$37,P$45,P$53,P$61,P$69,P$77,P$85,P$93))</f>
        <v>0</v>
      </c>
      <c r="T90" s="10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27">
        <f>T90*T$11+U90*U$11+V90*V$11+W90*W$11+X90*X$11+Y90*Y$11+Z90*Z$11+AA90*AA$11+AB90*AB$11+AC90*AC$11+AD$11*AD90+AE$11*AE90</f>
        <v>0</v>
      </c>
      <c r="AG90" s="114" t="e">
        <f>AF93*1000/(MAX(AF$21,AF$29,AF$37,AF$45,AF$53,AF$61,AF$69,AF$77,AF$85,AF$93))</f>
        <v>#DIV/0!</v>
      </c>
      <c r="AJ90" s="10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  <c r="AV90" s="27">
        <f>AJ90*AJ$11+AK90*AK$11+AL90*AL$11+AM90*AM$11+AN90*AN$11+AO90*AO$11+AP90*AP$11+AQ90*AQ$11+AR90*AR$11+AS90*AS$11+AT$11*AT90+AU$11*AU90</f>
        <v>0</v>
      </c>
      <c r="AW90" s="114" t="e">
        <f>AV93*1000/(MAX(AV$21,AV$29,AV$37,AV$45,AV$53,AV$61,AV$69,AV$77,AV$85,AV$93))</f>
        <v>#DIV/0!</v>
      </c>
      <c r="AZ90" s="10">
        <v>0</v>
      </c>
      <c r="BA90" s="11">
        <v>0</v>
      </c>
      <c r="BB90" s="11">
        <v>0</v>
      </c>
      <c r="BC90" s="11">
        <v>0</v>
      </c>
      <c r="BD90" s="11">
        <v>0</v>
      </c>
      <c r="BE90" s="11">
        <v>0</v>
      </c>
      <c r="BF90" s="11">
        <v>0</v>
      </c>
      <c r="BG90" s="11">
        <v>0</v>
      </c>
      <c r="BH90" s="11">
        <v>0</v>
      </c>
      <c r="BI90" s="11">
        <v>0</v>
      </c>
      <c r="BJ90" s="11">
        <v>0</v>
      </c>
      <c r="BK90" s="11">
        <v>0</v>
      </c>
      <c r="BL90" s="27">
        <f>AZ90*AZ$11+BA90*BA$11+BB90*BB$11+BC90*BC$11+BD90*BD$11+BE90*BE$11+BF90*BF$11+BG90*BG$11+BH90*BH$11+BI90*BI$11+BJ$11*BJ90+BK$11*BK90</f>
        <v>0</v>
      </c>
      <c r="BM90" s="114" t="e">
        <f>BL93*1000/(MAX(BL$21,BL$29,BL$37,BL$45,BL$53,BL$61,BL$69,BL$77,BL$85,BL$93))</f>
        <v>#DIV/0!</v>
      </c>
      <c r="BP90" s="10">
        <v>0</v>
      </c>
      <c r="BQ90" s="11">
        <v>0</v>
      </c>
      <c r="BR90" s="11">
        <v>0</v>
      </c>
      <c r="BS90" s="11">
        <v>0</v>
      </c>
      <c r="BT90" s="11">
        <v>0</v>
      </c>
      <c r="BU90" s="11">
        <v>0</v>
      </c>
      <c r="BV90" s="11">
        <v>0</v>
      </c>
      <c r="BW90" s="11">
        <v>0</v>
      </c>
      <c r="BX90" s="11">
        <v>0</v>
      </c>
      <c r="BY90" s="11">
        <v>0</v>
      </c>
      <c r="BZ90" s="11">
        <v>0</v>
      </c>
      <c r="CA90" s="11">
        <v>0</v>
      </c>
      <c r="CB90" s="27">
        <f>BP90*BP$11+BQ90*BQ$11+BR90*BR$11+BS90*BS$11+BT90*BT$11+BU90*BU$11+BV90*BV$11+BW90*BW$11+BX90*BX$11+BY90*BY$11+BZ$11*BZ90+CA$11*CA90</f>
        <v>0</v>
      </c>
      <c r="CC90" s="114">
        <f>CB93*1000/(MAX(CB$21,CB$29,CB$37,CB$45,CB$53,CB$61,CB$69,CB$77,CB$85,CB$93))</f>
        <v>0</v>
      </c>
    </row>
    <row r="91" spans="1:81" ht="12.75" customHeight="1" thickBot="1" x14ac:dyDescent="0.25">
      <c r="A91" s="137"/>
      <c r="B91" s="141"/>
      <c r="C91" s="142"/>
      <c r="D91" s="13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7">
        <f>D91*D$11+E91*E$11+F91*F$11+G91*G$11+H91*H$11+I91*I$11+J91*J$11+K91*K$11+L91*L$11+M91*M$11+N$11*N91+O$11*O91</f>
        <v>0</v>
      </c>
      <c r="Q91" s="115"/>
      <c r="T91" s="13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27">
        <f>T91*T$11+U91*U$11+V91*V$11+W91*W$11+X91*X$11+Y91*Y$11+Z91*Z$11+AA91*AA$11+AB91*AB$11+AC91*AC$11+AD$11*AD91+AE$11*AE91</f>
        <v>0</v>
      </c>
      <c r="AG91" s="115"/>
      <c r="AJ91" s="13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4">
        <v>0</v>
      </c>
      <c r="AU91" s="14">
        <v>0</v>
      </c>
      <c r="AV91" s="27">
        <f>AJ91*AJ$11+AK91*AK$11+AL91*AL$11+AM91*AM$11+AN91*AN$11+AO91*AO$11+AP91*AP$11+AQ91*AQ$11+AR91*AR$11+AS91*AS$11+AT$11*AT91+AU$11*AU91</f>
        <v>0</v>
      </c>
      <c r="AW91" s="115"/>
      <c r="AZ91" s="13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0</v>
      </c>
      <c r="BJ91" s="14">
        <v>0</v>
      </c>
      <c r="BK91" s="14">
        <v>0</v>
      </c>
      <c r="BL91" s="27">
        <f>AZ91*AZ$11+BA91*BA$11+BB91*BB$11+BC91*BC$11+BD91*BD$11+BE91*BE$11+BF91*BF$11+BG91*BG$11+BH91*BH$11+BI91*BI$11+BJ$11*BJ91+BK$11*BK91</f>
        <v>0</v>
      </c>
      <c r="BM91" s="115"/>
      <c r="BP91" s="13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0</v>
      </c>
      <c r="BX91" s="14">
        <v>0</v>
      </c>
      <c r="BY91" s="14">
        <v>0</v>
      </c>
      <c r="BZ91" s="14">
        <v>0</v>
      </c>
      <c r="CA91" s="14">
        <v>0</v>
      </c>
      <c r="CB91" s="27">
        <f>BP91*BP$11+BQ91*BQ$11+BR91*BR$11+BS91*BS$11+BT91*BT$11+BU91*BU$11+BV91*BV$11+BW91*BW$11+BX91*BX$11+BY91*BY$11+BZ$11*BZ91+CA$11*CA91</f>
        <v>0</v>
      </c>
      <c r="CC91" s="115"/>
    </row>
    <row r="92" spans="1:81" ht="12.75" customHeight="1" thickBot="1" x14ac:dyDescent="0.25">
      <c r="A92" s="137"/>
      <c r="B92" s="36" t="s">
        <v>9</v>
      </c>
      <c r="C92" s="36" t="s">
        <v>91</v>
      </c>
      <c r="D92" s="13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7">
        <f>D92*D$11+E92*E$11+F92*F$11+G92*G$11+H92*H$11+I92*I$11+J92*J$11+K92*K$11+L92*L$11+M92*M$11+N$11*N92+O$11*O92</f>
        <v>0</v>
      </c>
      <c r="Q92" s="115"/>
      <c r="T92" s="13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27">
        <f>T92*T$11+U92*U$11+V92*V$11+W92*W$11+X92*X$11+Y92*Y$11+Z92*Z$11+AA92*AA$11+AB92*AB$11+AC92*AC$11+AD$11*AD92+AE$11*AE92</f>
        <v>0</v>
      </c>
      <c r="AG92" s="115"/>
      <c r="AJ92" s="13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27">
        <f>AJ92*AJ$11+AK92*AK$11+AL92*AL$11+AM92*AM$11+AN92*AN$11+AO92*AO$11+AP92*AP$11+AQ92*AQ$11+AR92*AR$11+AS92*AS$11+AT$11*AT92+AU$11*AU92</f>
        <v>0</v>
      </c>
      <c r="AW92" s="115"/>
      <c r="AZ92" s="13">
        <v>0</v>
      </c>
      <c r="BA92" s="14">
        <v>0</v>
      </c>
      <c r="BB92" s="14">
        <v>0</v>
      </c>
      <c r="BC92" s="14">
        <v>0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27">
        <f>AZ92*AZ$11+BA92*BA$11+BB92*BB$11+BC92*BC$11+BD92*BD$11+BE92*BE$11+BF92*BF$11+BG92*BG$11+BH92*BH$11+BI92*BI$11+BJ$11*BJ92+BK$11*BK92</f>
        <v>0</v>
      </c>
      <c r="BM92" s="115"/>
      <c r="BP92" s="13">
        <v>0</v>
      </c>
      <c r="BQ92" s="14">
        <v>0</v>
      </c>
      <c r="BR92" s="14">
        <v>0</v>
      </c>
      <c r="BS92" s="14">
        <v>0</v>
      </c>
      <c r="BT92" s="14">
        <v>0</v>
      </c>
      <c r="BU92" s="14">
        <v>0</v>
      </c>
      <c r="BV92" s="14">
        <v>0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27">
        <f>BP92*BP$11+BQ92*BQ$11+BR92*BR$11+BS92*BS$11+BT92*BT$11+BU92*BU$11+BV92*BV$11+BW92*BW$11+BX92*BX$11+BY92*BY$11+BZ$11*BZ92+CA$11*CA92</f>
        <v>0</v>
      </c>
      <c r="CC92" s="115"/>
    </row>
    <row r="93" spans="1:81" ht="15" customHeight="1" thickBot="1" x14ac:dyDescent="0.3">
      <c r="A93" s="138"/>
      <c r="B93" s="37">
        <f>Q86</f>
        <v>0</v>
      </c>
      <c r="C93" s="38">
        <f>Q90</f>
        <v>0</v>
      </c>
      <c r="D93" s="47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35">
        <f>P90+P91+P92</f>
        <v>0</v>
      </c>
      <c r="Q93" s="116"/>
      <c r="T93" s="47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35">
        <f>AF90+AF91+AF92</f>
        <v>0</v>
      </c>
      <c r="AG93" s="116"/>
      <c r="AJ93" s="47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35">
        <f>AV90+AV91+AV92</f>
        <v>0</v>
      </c>
      <c r="AW93" s="116"/>
      <c r="AZ93" s="47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35">
        <f>BL90+BL91+BL92</f>
        <v>0</v>
      </c>
      <c r="BM93" s="116"/>
      <c r="BP93" s="47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35">
        <f>CB90+CB91+CB92</f>
        <v>0</v>
      </c>
      <c r="CC93" s="116"/>
    </row>
  </sheetData>
  <mergeCells count="215">
    <mergeCell ref="BM86:BM89"/>
    <mergeCell ref="BM90:BM93"/>
    <mergeCell ref="BM62:BM65"/>
    <mergeCell ref="BM66:BM69"/>
    <mergeCell ref="BM70:BM73"/>
    <mergeCell ref="BM74:BM77"/>
    <mergeCell ref="BM78:BM81"/>
    <mergeCell ref="BM82:BM85"/>
    <mergeCell ref="BM38:BM41"/>
    <mergeCell ref="BM42:BM45"/>
    <mergeCell ref="BM46:BM49"/>
    <mergeCell ref="BM50:BM53"/>
    <mergeCell ref="BM54:BM57"/>
    <mergeCell ref="BM58:BM61"/>
    <mergeCell ref="BM14:BM17"/>
    <mergeCell ref="BM18:BM21"/>
    <mergeCell ref="BM22:BM25"/>
    <mergeCell ref="BM26:BM29"/>
    <mergeCell ref="BM30:BM33"/>
    <mergeCell ref="BM34:BM37"/>
    <mergeCell ref="BI4:BI9"/>
    <mergeCell ref="BJ4:BJ9"/>
    <mergeCell ref="BK4:BK9"/>
    <mergeCell ref="BL10:BM10"/>
    <mergeCell ref="BL11:BM11"/>
    <mergeCell ref="AZ12:BG12"/>
    <mergeCell ref="BL12:BL13"/>
    <mergeCell ref="BM12:BM13"/>
    <mergeCell ref="AZ1:BM3"/>
    <mergeCell ref="AZ4:AZ9"/>
    <mergeCell ref="BA4:BA9"/>
    <mergeCell ref="BB4:BB9"/>
    <mergeCell ref="BC4:BC9"/>
    <mergeCell ref="BD4:BD9"/>
    <mergeCell ref="BE4:BE9"/>
    <mergeCell ref="BF4:BF9"/>
    <mergeCell ref="BG4:BG9"/>
    <mergeCell ref="BH4:BH9"/>
    <mergeCell ref="AG86:AG89"/>
    <mergeCell ref="AG90:AG93"/>
    <mergeCell ref="AG62:AG65"/>
    <mergeCell ref="AG66:AG69"/>
    <mergeCell ref="AG70:AG73"/>
    <mergeCell ref="AG74:AG77"/>
    <mergeCell ref="AG78:AG81"/>
    <mergeCell ref="AG82:AG85"/>
    <mergeCell ref="AG38:AG41"/>
    <mergeCell ref="AG42:AG45"/>
    <mergeCell ref="AG46:AG49"/>
    <mergeCell ref="AG50:AG53"/>
    <mergeCell ref="AG54:AG57"/>
    <mergeCell ref="AG58:AG61"/>
    <mergeCell ref="AG14:AG17"/>
    <mergeCell ref="AG18:AG21"/>
    <mergeCell ref="AG22:AG25"/>
    <mergeCell ref="AG26:AG29"/>
    <mergeCell ref="AG30:AG33"/>
    <mergeCell ref="AG34:AG37"/>
    <mergeCell ref="AC4:AC9"/>
    <mergeCell ref="AD4:AD9"/>
    <mergeCell ref="AE4:AE9"/>
    <mergeCell ref="AF10:AG10"/>
    <mergeCell ref="AF11:AG11"/>
    <mergeCell ref="T12:AA12"/>
    <mergeCell ref="AF12:AF13"/>
    <mergeCell ref="AG12:AG13"/>
    <mergeCell ref="T1:AG3"/>
    <mergeCell ref="T4:T9"/>
    <mergeCell ref="U4:U9"/>
    <mergeCell ref="V4:V9"/>
    <mergeCell ref="W4:W9"/>
    <mergeCell ref="X4:X9"/>
    <mergeCell ref="Y4:Y9"/>
    <mergeCell ref="Z4:Z9"/>
    <mergeCell ref="AA4:AA9"/>
    <mergeCell ref="AB4:AB9"/>
    <mergeCell ref="A78:A85"/>
    <mergeCell ref="B78:C83"/>
    <mergeCell ref="Q78:Q81"/>
    <mergeCell ref="Q82:Q85"/>
    <mergeCell ref="A86:A93"/>
    <mergeCell ref="B86:C91"/>
    <mergeCell ref="Q86:Q89"/>
    <mergeCell ref="Q90:Q93"/>
    <mergeCell ref="A62:A69"/>
    <mergeCell ref="B62:C67"/>
    <mergeCell ref="Q62:Q65"/>
    <mergeCell ref="Q66:Q69"/>
    <mergeCell ref="A70:A77"/>
    <mergeCell ref="B70:C75"/>
    <mergeCell ref="Q70:Q73"/>
    <mergeCell ref="Q74:Q77"/>
    <mergeCell ref="A46:A53"/>
    <mergeCell ref="B46:C51"/>
    <mergeCell ref="Q46:Q49"/>
    <mergeCell ref="Q50:Q53"/>
    <mergeCell ref="A54:A61"/>
    <mergeCell ref="B54:C59"/>
    <mergeCell ref="Q54:Q57"/>
    <mergeCell ref="Q58:Q61"/>
    <mergeCell ref="A30:A37"/>
    <mergeCell ref="B30:C35"/>
    <mergeCell ref="Q30:Q33"/>
    <mergeCell ref="Q34:Q37"/>
    <mergeCell ref="A38:A45"/>
    <mergeCell ref="B38:C43"/>
    <mergeCell ref="Q38:Q41"/>
    <mergeCell ref="Q42:Q45"/>
    <mergeCell ref="A14:A21"/>
    <mergeCell ref="B14:C19"/>
    <mergeCell ref="Q14:Q17"/>
    <mergeCell ref="Q18:Q21"/>
    <mergeCell ref="A22:A29"/>
    <mergeCell ref="B22:C27"/>
    <mergeCell ref="Q22:Q25"/>
    <mergeCell ref="Q26:Q29"/>
    <mergeCell ref="P10:Q10"/>
    <mergeCell ref="B11:C11"/>
    <mergeCell ref="P11:Q11"/>
    <mergeCell ref="B12:C12"/>
    <mergeCell ref="D12:K12"/>
    <mergeCell ref="P12:P13"/>
    <mergeCell ref="Q12:Q13"/>
    <mergeCell ref="K4:K9"/>
    <mergeCell ref="L4:L9"/>
    <mergeCell ref="M4:M9"/>
    <mergeCell ref="N4:N9"/>
    <mergeCell ref="O4:O9"/>
    <mergeCell ref="B10:C10"/>
    <mergeCell ref="D1:Q3"/>
    <mergeCell ref="A4:A13"/>
    <mergeCell ref="B4:C9"/>
    <mergeCell ref="D4:D9"/>
    <mergeCell ref="E4:E9"/>
    <mergeCell ref="F4:F9"/>
    <mergeCell ref="G4:G9"/>
    <mergeCell ref="H4:H9"/>
    <mergeCell ref="I4:I9"/>
    <mergeCell ref="J4:J9"/>
    <mergeCell ref="AJ1:AW3"/>
    <mergeCell ref="AJ4:AJ9"/>
    <mergeCell ref="AK4:AK9"/>
    <mergeCell ref="AL4:AL9"/>
    <mergeCell ref="AM4:AM9"/>
    <mergeCell ref="AN4:AN9"/>
    <mergeCell ref="AO4:AO9"/>
    <mergeCell ref="AP4:AP9"/>
    <mergeCell ref="AQ4:AQ9"/>
    <mergeCell ref="AR4:AR9"/>
    <mergeCell ref="AS4:AS9"/>
    <mergeCell ref="AT4:AT9"/>
    <mergeCell ref="AU4:AU9"/>
    <mergeCell ref="AV10:AW10"/>
    <mergeCell ref="AV11:AW11"/>
    <mergeCell ref="AJ12:AQ12"/>
    <mergeCell ref="AV12:AV13"/>
    <mergeCell ref="AW12:AW13"/>
    <mergeCell ref="AW14:AW17"/>
    <mergeCell ref="AW18:AW21"/>
    <mergeCell ref="AW22:AW25"/>
    <mergeCell ref="AW26:AW29"/>
    <mergeCell ref="AW30:AW33"/>
    <mergeCell ref="AW34:AW37"/>
    <mergeCell ref="AW38:AW41"/>
    <mergeCell ref="AW42:AW45"/>
    <mergeCell ref="AW46:AW49"/>
    <mergeCell ref="AW50:AW53"/>
    <mergeCell ref="AW54:AW57"/>
    <mergeCell ref="AW58:AW61"/>
    <mergeCell ref="AW86:AW89"/>
    <mergeCell ref="AW90:AW93"/>
    <mergeCell ref="AW62:AW65"/>
    <mergeCell ref="AW66:AW69"/>
    <mergeCell ref="AW70:AW73"/>
    <mergeCell ref="AW74:AW77"/>
    <mergeCell ref="AW78:AW81"/>
    <mergeCell ref="AW82:AW85"/>
    <mergeCell ref="BP1:CC3"/>
    <mergeCell ref="BP4:BP9"/>
    <mergeCell ref="BQ4:BQ9"/>
    <mergeCell ref="BR4:BR9"/>
    <mergeCell ref="BS4:BS9"/>
    <mergeCell ref="BT4:BT9"/>
    <mergeCell ref="BU4:BU9"/>
    <mergeCell ref="BV4:BV9"/>
    <mergeCell ref="BW4:BW9"/>
    <mergeCell ref="BX4:BX9"/>
    <mergeCell ref="BY4:BY9"/>
    <mergeCell ref="BZ4:BZ9"/>
    <mergeCell ref="CA4:CA9"/>
    <mergeCell ref="CB10:CC10"/>
    <mergeCell ref="CB11:CC11"/>
    <mergeCell ref="BP12:BW12"/>
    <mergeCell ref="CB12:CB13"/>
    <mergeCell ref="CC12:CC13"/>
    <mergeCell ref="CC14:CC17"/>
    <mergeCell ref="CC18:CC21"/>
    <mergeCell ref="CC22:CC25"/>
    <mergeCell ref="CC26:CC29"/>
    <mergeCell ref="CC30:CC33"/>
    <mergeCell ref="CC34:CC37"/>
    <mergeCell ref="CC38:CC41"/>
    <mergeCell ref="CC42:CC45"/>
    <mergeCell ref="CC46:CC49"/>
    <mergeCell ref="CC50:CC53"/>
    <mergeCell ref="CC54:CC57"/>
    <mergeCell ref="CC58:CC61"/>
    <mergeCell ref="CC86:CC89"/>
    <mergeCell ref="CC90:CC93"/>
    <mergeCell ref="CC62:CC65"/>
    <mergeCell ref="CC66:CC69"/>
    <mergeCell ref="CC70:CC73"/>
    <mergeCell ref="CC74:CC77"/>
    <mergeCell ref="CC78:CC81"/>
    <mergeCell ref="CC82:CC85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PUNTUACIÓN PRUEBA</vt:lpstr>
      <vt:lpstr>Clasifficación</vt:lpstr>
      <vt:lpstr>BÁSICA</vt:lpstr>
      <vt:lpstr>SPORT</vt:lpstr>
      <vt:lpstr>INTERMEDIA</vt:lpstr>
      <vt:lpstr>AVANZADA</vt:lpstr>
      <vt:lpstr>'PUNTUACIÓN PRUEBA'!Área_de_impresión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cp:lastPrinted>2012-03-30T06:21:28Z</cp:lastPrinted>
  <dcterms:created xsi:type="dcterms:W3CDTF">2009-04-06T17:11:25Z</dcterms:created>
  <dcterms:modified xsi:type="dcterms:W3CDTF">2020-04-23T09:31:00Z</dcterms:modified>
</cp:coreProperties>
</file>